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arcello\Desktop\"/>
    </mc:Choice>
  </mc:AlternateContent>
  <bookViews>
    <workbookView xWindow="0" yWindow="0" windowWidth="28800" windowHeight="12135" tabRatio="847" firstSheet="12" activeTab="20"/>
  </bookViews>
  <sheets>
    <sheet name="Frontespizio" sheetId="45" r:id="rId1"/>
    <sheet name="1. Generali" sheetId="78" r:id="rId2"/>
    <sheet name="2. Info patrimoniali V.C." sheetId="90" r:id="rId3"/>
    <sheet name="3. Info patrimoniali V.M. " sheetId="101" r:id="rId4"/>
    <sheet name="4. TDE" sheetId="98" r:id="rId5"/>
    <sheet name="5. OST" sheetId="74" r:id="rId6"/>
    <sheet name="6. TCA" sheetId="73" r:id="rId7"/>
    <sheet name="7. IMM" sheetId="58" r:id="rId8"/>
    <sheet name="8. PIM" sheetId="104" r:id="rId9"/>
    <sheet name="9.OICR" sheetId="92" r:id="rId10"/>
    <sheet name="10. OICVM#TDE" sheetId="102" r:id="rId11"/>
    <sheet name="11. OICVM#TCA" sheetId="81" r:id="rId12"/>
    <sheet name="12. FIA" sheetId="61" r:id="rId13"/>
    <sheet name="13. FIA IMM" sheetId="100" r:id="rId14"/>
    <sheet name="14. Altre Attività e Passività" sheetId="79" r:id="rId15"/>
    <sheet name="15. DERIVATI" sheetId="65" r:id="rId16"/>
    <sheet name="16.Gestori e Depositari" sheetId="68" r:id="rId17"/>
    <sheet name="17. Acquisti e vendite" sheetId="105" r:id="rId18"/>
    <sheet name="18. Redditività gest immob" sheetId="87" r:id="rId19"/>
    <sheet name="19. Redditività gest mobiliare" sheetId="85" r:id="rId20"/>
    <sheet name="20. Redditività prospettica" sheetId="77" r:id="rId21"/>
  </sheets>
  <definedNames>
    <definedName name="_xlnm.Print_Area" localSheetId="1">'1. Generali'!$A$1:$L$21</definedName>
    <definedName name="_xlnm.Print_Area" localSheetId="10">'10. OICVM#TDE'!$A$1:$I$57</definedName>
    <definedName name="_xlnm.Print_Area" localSheetId="11">'11. OICVM#TCA'!$A$1:$I$42</definedName>
    <definedName name="_xlnm.Print_Area" localSheetId="12">'12. FIA'!$A$1:$N$48</definedName>
    <definedName name="_xlnm.Print_Area" localSheetId="13">'13. FIA IMM'!$A$1:$K$36</definedName>
    <definedName name="_xlnm.Print_Area" localSheetId="14">'14. Altre Attività e Passività'!$A$1:$L$36</definedName>
    <definedName name="_xlnm.Print_Area" localSheetId="15">'15. DERIVATI'!$A$1:$Q$55</definedName>
    <definedName name="_xlnm.Print_Area" localSheetId="16">'16.Gestori e Depositari'!$A$1:$J$40</definedName>
    <definedName name="_xlnm.Print_Area" localSheetId="17">'17. Acquisti e vendite'!$A$1:$L$27</definedName>
    <definedName name="_xlnm.Print_Area" localSheetId="18">'18. Redditività gest immob'!$A$1:$L$42</definedName>
    <definedName name="_xlnm.Print_Area" localSheetId="19">'19. Redditività gest mobiliare'!$A$1:$L$34</definedName>
    <definedName name="_xlnm.Print_Area" localSheetId="2">'2. Info patrimoniali V.C.'!$A$1:$M$54</definedName>
    <definedName name="_xlnm.Print_Area" localSheetId="20">'20. Redditività prospettica'!$A$1:$K$18</definedName>
    <definedName name="_xlnm.Print_Area" localSheetId="3">'3. Info patrimoniali V.M. '!$A$1:$M$40</definedName>
    <definedName name="_xlnm.Print_Area" localSheetId="4">'4. TDE'!$A$1:$I$70</definedName>
    <definedName name="_xlnm.Print_Area" localSheetId="5">'5. OST'!$A$1:$M$43</definedName>
    <definedName name="_xlnm.Print_Area" localSheetId="6">'6. TCA'!$A$1:$I$47</definedName>
    <definedName name="_xlnm.Print_Area" localSheetId="7">'7. IMM'!$A$1:$K$38</definedName>
    <definedName name="_xlnm.Print_Area" localSheetId="8">'8. PIM'!$A$1:$H$23</definedName>
    <definedName name="_xlnm.Print_Area" localSheetId="9">'9.OICR'!$A$1:$I$54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J16" i="58" l="1"/>
  <c r="G24" i="105" l="1"/>
  <c r="J24" i="105"/>
  <c r="I24" i="105"/>
  <c r="L17" i="105"/>
  <c r="K17" i="105"/>
  <c r="L26" i="105" l="1"/>
  <c r="K26" i="105"/>
  <c r="K24" i="105"/>
  <c r="L13" i="105"/>
  <c r="L14" i="105"/>
  <c r="L15" i="105"/>
  <c r="L16" i="105"/>
  <c r="L18" i="105"/>
  <c r="L19" i="105"/>
  <c r="L20" i="105"/>
  <c r="L21" i="105"/>
  <c r="L22" i="105"/>
  <c r="L23" i="105"/>
  <c r="L12" i="105"/>
  <c r="K13" i="105"/>
  <c r="K14" i="105"/>
  <c r="K15" i="105"/>
  <c r="K16" i="105"/>
  <c r="K18" i="105"/>
  <c r="K19" i="105"/>
  <c r="K20" i="105"/>
  <c r="K21" i="105"/>
  <c r="K22" i="105"/>
  <c r="K23" i="105"/>
  <c r="K12" i="105"/>
  <c r="L24" i="105"/>
  <c r="H24" i="105"/>
  <c r="I50" i="92" l="1"/>
  <c r="H50" i="92"/>
  <c r="I48" i="92"/>
  <c r="H48" i="92"/>
  <c r="I47" i="102" l="1"/>
  <c r="U48" i="65" l="1"/>
  <c r="U41" i="65"/>
  <c r="U31" i="65"/>
  <c r="T48" i="65"/>
  <c r="S48" i="65"/>
  <c r="T41" i="65"/>
  <c r="S41" i="65"/>
  <c r="T31" i="65"/>
  <c r="S31" i="65"/>
  <c r="E25" i="104"/>
  <c r="M16" i="101"/>
  <c r="O16" i="58" s="1"/>
  <c r="J16" i="101"/>
  <c r="O55" i="65" l="1"/>
  <c r="O54" i="65"/>
  <c r="O48" i="65"/>
  <c r="O47" i="65"/>
  <c r="O41" i="65"/>
  <c r="O40" i="65"/>
  <c r="O28" i="65"/>
  <c r="O29" i="65"/>
  <c r="O30" i="65"/>
  <c r="O31" i="65"/>
  <c r="O27" i="65"/>
  <c r="Q14" i="65"/>
  <c r="Q15" i="65"/>
  <c r="Q16" i="65"/>
  <c r="Q17" i="65"/>
  <c r="Q18" i="65"/>
  <c r="Q19" i="65"/>
  <c r="Q20" i="65"/>
  <c r="Q21" i="65"/>
  <c r="Q13" i="65"/>
  <c r="P14" i="65"/>
  <c r="P15" i="65"/>
  <c r="P16" i="65"/>
  <c r="P17" i="65"/>
  <c r="P18" i="65"/>
  <c r="P19" i="65"/>
  <c r="P20" i="65"/>
  <c r="P21" i="65"/>
  <c r="P13" i="65"/>
  <c r="M11" i="101"/>
  <c r="M12" i="101"/>
  <c r="M13" i="101"/>
  <c r="M14" i="101"/>
  <c r="M15" i="101"/>
  <c r="M17" i="101"/>
  <c r="F25" i="104" s="1"/>
  <c r="M18" i="101"/>
  <c r="M19" i="101"/>
  <c r="M20" i="101"/>
  <c r="M21" i="101"/>
  <c r="M22" i="101"/>
  <c r="M10" i="101"/>
  <c r="J11" i="101"/>
  <c r="J12" i="101"/>
  <c r="J13" i="101"/>
  <c r="J14" i="101"/>
  <c r="J15" i="101"/>
  <c r="J17" i="101"/>
  <c r="J18" i="101"/>
  <c r="J19" i="101"/>
  <c r="J20" i="101"/>
  <c r="J21" i="101"/>
  <c r="J22" i="101"/>
  <c r="J10" i="101"/>
  <c r="J33" i="90"/>
  <c r="I33" i="90"/>
  <c r="M11" i="90"/>
  <c r="M12" i="90"/>
  <c r="M13" i="90"/>
  <c r="M14" i="90"/>
  <c r="M15" i="90"/>
  <c r="M16" i="90"/>
  <c r="M17" i="90"/>
  <c r="M18" i="90"/>
  <c r="M19" i="90"/>
  <c r="M20" i="90"/>
  <c r="M21" i="90"/>
  <c r="M22" i="90"/>
  <c r="M23" i="90"/>
  <c r="M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10" i="90"/>
  <c r="H23" i="90"/>
  <c r="M50" i="92" l="1"/>
  <c r="L25" i="92"/>
  <c r="L50" i="92"/>
  <c r="L18" i="92"/>
  <c r="K26" i="73"/>
  <c r="L33" i="98"/>
  <c r="L20" i="98"/>
  <c r="L41" i="98"/>
  <c r="L27" i="98"/>
  <c r="L30" i="92"/>
  <c r="K33" i="98"/>
  <c r="K41" i="98"/>
  <c r="K27" i="98"/>
  <c r="H42" i="81"/>
  <c r="G42" i="81"/>
  <c r="H57" i="102"/>
  <c r="G57" i="102"/>
  <c r="H43" i="73"/>
  <c r="G43" i="73"/>
  <c r="H66" i="98"/>
  <c r="G66" i="98"/>
  <c r="I41" i="81"/>
  <c r="I57" i="102"/>
  <c r="I56" i="102"/>
  <c r="I42" i="73"/>
  <c r="I65" i="98"/>
  <c r="H23" i="104" l="1"/>
  <c r="G23" i="104"/>
  <c r="F23" i="104"/>
  <c r="E23" i="104"/>
  <c r="K24" i="85" l="1"/>
  <c r="H18" i="100" l="1"/>
  <c r="M46" i="92" s="1"/>
  <c r="M32" i="100"/>
  <c r="L32" i="100"/>
  <c r="J32" i="100"/>
  <c r="N32" i="100" s="1"/>
  <c r="I32" i="100"/>
  <c r="H32" i="100"/>
  <c r="L42" i="92" l="1"/>
  <c r="O34" i="58"/>
  <c r="L23" i="101"/>
  <c r="M29" i="68" s="1"/>
  <c r="K23" i="101"/>
  <c r="I23" i="101"/>
  <c r="H23" i="101"/>
  <c r="J32" i="90"/>
  <c r="I32" i="90"/>
  <c r="L23" i="90"/>
  <c r="K23" i="90"/>
  <c r="I23" i="90"/>
  <c r="J23" i="101" l="1"/>
  <c r="L29" i="68"/>
  <c r="M23" i="101"/>
  <c r="L42" i="81"/>
  <c r="K42" i="81"/>
  <c r="I42" i="81"/>
  <c r="M42" i="81" s="1"/>
  <c r="I40" i="81"/>
  <c r="I39" i="81"/>
  <c r="I38" i="81"/>
  <c r="I37" i="81"/>
  <c r="I36" i="81"/>
  <c r="I35" i="81"/>
  <c r="I34" i="81"/>
  <c r="I33" i="81"/>
  <c r="I32" i="81"/>
  <c r="I31" i="81"/>
  <c r="L43" i="73"/>
  <c r="K43" i="73"/>
  <c r="I43" i="73"/>
  <c r="I41" i="73"/>
  <c r="I40" i="73"/>
  <c r="I39" i="73"/>
  <c r="I38" i="73"/>
  <c r="I37" i="73"/>
  <c r="I36" i="73"/>
  <c r="I35" i="73"/>
  <c r="I34" i="73"/>
  <c r="I33" i="73"/>
  <c r="I32" i="73"/>
  <c r="L43" i="74"/>
  <c r="M57" i="102" l="1"/>
  <c r="K57" i="102"/>
  <c r="L57" i="102"/>
  <c r="J34" i="58"/>
  <c r="N48" i="61" l="1"/>
  <c r="M48" i="61"/>
  <c r="M51" i="61" s="1"/>
  <c r="H41" i="102"/>
  <c r="G41" i="102"/>
  <c r="H33" i="102"/>
  <c r="G33" i="102"/>
  <c r="H27" i="102"/>
  <c r="G27" i="102"/>
  <c r="G20" i="102"/>
  <c r="H20" i="102"/>
  <c r="I30" i="92"/>
  <c r="I18" i="92"/>
  <c r="K16" i="58"/>
  <c r="G26" i="73"/>
  <c r="G20" i="73"/>
  <c r="L66" i="98"/>
  <c r="K66" i="98"/>
  <c r="H33" i="98"/>
  <c r="G27" i="98"/>
  <c r="H20" i="98"/>
  <c r="K20" i="73" l="1"/>
  <c r="M43" i="73"/>
  <c r="I66" i="98"/>
  <c r="M66" i="98" s="1"/>
  <c r="I46" i="102"/>
  <c r="J28" i="100"/>
  <c r="J29" i="100"/>
  <c r="J30" i="100"/>
  <c r="J31" i="100"/>
  <c r="J27" i="100"/>
  <c r="I55" i="102"/>
  <c r="I54" i="102"/>
  <c r="I53" i="102"/>
  <c r="I52" i="102"/>
  <c r="I51" i="102"/>
  <c r="I50" i="102"/>
  <c r="I49" i="102"/>
  <c r="I48" i="102"/>
  <c r="G41" i="98"/>
  <c r="H41" i="98"/>
  <c r="I34" i="85" l="1"/>
  <c r="J34" i="85"/>
  <c r="K34" i="85"/>
  <c r="L34" i="85"/>
  <c r="H34" i="85"/>
  <c r="I37" i="87"/>
  <c r="J37" i="87"/>
  <c r="K37" i="87"/>
  <c r="L37" i="87"/>
  <c r="H37" i="87"/>
  <c r="I36" i="87"/>
  <c r="J36" i="87"/>
  <c r="K36" i="87"/>
  <c r="L36" i="87"/>
  <c r="H36" i="87"/>
  <c r="K43" i="74" l="1"/>
  <c r="I29" i="87" l="1"/>
  <c r="I28" i="85"/>
  <c r="I64" i="98" l="1"/>
  <c r="I63" i="98"/>
  <c r="I62" i="98"/>
  <c r="I61" i="98"/>
  <c r="I60" i="98"/>
  <c r="I59" i="98"/>
  <c r="I58" i="98"/>
  <c r="I57" i="98"/>
  <c r="I56" i="98"/>
  <c r="I55" i="98"/>
  <c r="H50" i="98"/>
  <c r="G50" i="98"/>
  <c r="I49" i="98"/>
  <c r="I48" i="98"/>
  <c r="I47" i="98"/>
  <c r="I46" i="98"/>
  <c r="G33" i="98"/>
  <c r="H27" i="98"/>
  <c r="G20" i="98"/>
  <c r="K20" i="98" s="1"/>
  <c r="I50" i="98" l="1"/>
  <c r="M50" i="98" s="1"/>
  <c r="M21" i="65" l="1"/>
  <c r="N21" i="65"/>
  <c r="O21" i="65"/>
  <c r="L21" i="65"/>
  <c r="K11" i="78" l="1"/>
  <c r="I11" i="78"/>
  <c r="H24" i="85" l="1"/>
  <c r="L12" i="85"/>
  <c r="K12" i="85"/>
  <c r="J12" i="85"/>
  <c r="I12" i="85"/>
  <c r="H12" i="85"/>
  <c r="H28" i="85" s="1"/>
  <c r="L24" i="85"/>
  <c r="I24" i="85"/>
  <c r="J30" i="87"/>
  <c r="J29" i="87"/>
  <c r="J25" i="87"/>
  <c r="J15" i="87"/>
  <c r="M43" i="74"/>
  <c r="K28" i="85"/>
  <c r="L28" i="85"/>
  <c r="L29" i="87"/>
  <c r="L30" i="87" l="1"/>
  <c r="G25" i="81" l="1"/>
  <c r="G19" i="81"/>
  <c r="L43" i="92" s="1"/>
  <c r="I25" i="87" l="1"/>
  <c r="I15" i="87"/>
  <c r="I30" i="87" l="1"/>
  <c r="J24" i="85"/>
  <c r="H25" i="87"/>
  <c r="H15" i="87"/>
  <c r="J28" i="85" l="1"/>
  <c r="H30" i="87"/>
  <c r="H29" i="87"/>
  <c r="L25" i="87" l="1"/>
  <c r="K25" i="87"/>
  <c r="L15" i="87" l="1"/>
  <c r="K15" i="87"/>
  <c r="K30" i="87" l="1"/>
  <c r="K29" i="87"/>
</calcChain>
</file>

<file path=xl/sharedStrings.xml><?xml version="1.0" encoding="utf-8"?>
<sst xmlns="http://schemas.openxmlformats.org/spreadsheetml/2006/main" count="652" uniqueCount="334">
  <si>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</si>
  <si>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</si>
  <si>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</si>
  <si>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</si>
  <si>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</si>
  <si>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</si>
  <si>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</si>
  <si>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</si>
  <si>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</si>
  <si>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</si>
  <si>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</si>
  <si>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</si>
  <si>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</si>
  <si>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</si>
  <si>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</si>
  <si>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</si>
  <si>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</si>
  <si>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</si>
  <si>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</si>
  <si>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</si>
  <si>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</si>
  <si>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</si>
  <si>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</si>
  <si>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</si>
  <si>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</si>
  <si>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</si>
  <si>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</si>
  <si>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</si>
  <si>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</si>
  <si>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</si>
  <si>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</si>
  <si>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</si>
  <si>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</si>
  <si>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</si>
  <si>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</si>
  <si>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</si>
  <si>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</si>
  <si>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</si>
  <si>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</si>
  <si>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</si>
  <si>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</si>
  <si>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</si>
  <si>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</si>
  <si>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</si>
  <si>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</si>
  <si>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</si>
  <si>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</si>
  <si>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</si>
  <si>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</si>
  <si>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</si>
  <si>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Posizione creditoria (lunga) su valuta: dollaro USA</t>
  </si>
  <si>
    <t>Posizione debitoria (corta) su valuta: dollaro USA</t>
  </si>
  <si>
    <t>Posizione creditoria (lunga) su valuta: altre valute</t>
  </si>
  <si>
    <t>Posizione debitoria (corta) su valuta: altre valute</t>
  </si>
  <si>
    <t>Denominazione intermediario</t>
  </si>
  <si>
    <t>N. Albo</t>
  </si>
  <si>
    <t>Canoni di locazione</t>
  </si>
  <si>
    <t>Sanzioni (interessi moratori)</t>
  </si>
  <si>
    <t>Rimborsi oneri accessori da locatari</t>
  </si>
  <si>
    <t>Imposte e tasse</t>
  </si>
  <si>
    <t>Totale costi</t>
  </si>
  <si>
    <t>Interessi passivi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</si>
  <si>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</si>
  <si>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</si>
  <si>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</si>
  <si>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</si>
  <si>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</si>
  <si>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</si>
  <si>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</si>
  <si>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</si>
  <si>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</si>
  <si>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</si>
  <si>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</si>
  <si>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</si>
  <si>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</si>
  <si>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</si>
  <si>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</si>
  <si>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</si>
  <si>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</si>
  <si>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</si>
  <si>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</si>
  <si>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</si>
  <si>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</si>
  <si>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</si>
  <si>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</si>
  <si>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</si>
  <si>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</si>
  <si>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</si>
  <si>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Denominazione dell'emittente</t>
  </si>
  <si>
    <t>Scadenza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</si>
  <si>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</si>
  <si>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</si>
  <si>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</si>
  <si>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</si>
  <si>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</si>
  <si>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</si>
  <si>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</si>
  <si>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</si>
  <si>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</si>
  <si>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</si>
  <si>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</si>
  <si>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</si>
  <si>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</si>
  <si>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</si>
  <si>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</si>
  <si>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</si>
  <si>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</si>
  <si>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</si>
  <si>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</si>
  <si>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</si>
  <si>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</si>
  <si>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M</t>
  </si>
  <si>
    <t>Descrizione voce</t>
  </si>
  <si>
    <r>
      <t xml:space="preserve">Garanzia sul capitale 
</t>
    </r>
    <r>
      <rPr>
        <i/>
        <sz val="8"/>
        <rFont val="Arial"/>
        <family val="2"/>
      </rPr>
      <t>(Sì/No)</t>
    </r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</si>
  <si>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</si>
  <si>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</si>
  <si>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</si>
  <si>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</si>
  <si>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</si>
  <si>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</si>
  <si>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</si>
  <si>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inflazione ipotizzato nell'ultimo bilancio tecnico</t>
  </si>
  <si>
    <t xml:space="preserve">Swaps </t>
  </si>
  <si>
    <t>Altri indicatori</t>
  </si>
  <si>
    <t>Denominazione strumento</t>
  </si>
  <si>
    <t>Rettifiche di valore - rivalutazioni effettuate nell'anno</t>
  </si>
  <si>
    <t>Rettifiche di valore - svalutazioni effettuate nell'anno</t>
  </si>
  <si>
    <t xml:space="preserve">Iscritti </t>
  </si>
  <si>
    <t>Ammontare contributi dovuti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</si>
  <si>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</si>
  <si>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</si>
  <si>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</si>
  <si>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</si>
  <si>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</si>
  <si>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</si>
  <si>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</si>
  <si>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</si>
  <si>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</si>
  <si>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</si>
  <si>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</si>
  <si>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</si>
  <si>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</si>
  <si>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>Numero di polizze assicurative</t>
  </si>
  <si>
    <t>Posizione creditoria (lunga) su titoli di debito, tassi di interesse e relativi indici</t>
  </si>
  <si>
    <t>Posizione debitoria (corta) su titoli di debito, tassi di interesse e relativi indici</t>
  </si>
  <si>
    <t>Posizione creditoria (lunga) su titoli di capitale e relativi indici</t>
  </si>
  <si>
    <t>Posizione debitoria (corta) su titoli di capitale e relativi indici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</si>
  <si>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</si>
  <si>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</si>
  <si>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</si>
  <si>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</si>
  <si>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</si>
  <si>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</si>
  <si>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</si>
  <si>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</si>
  <si>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</si>
  <si>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</si>
  <si>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</si>
  <si>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</si>
  <si>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</si>
  <si>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t>E=A+B+C+D</t>
  </si>
  <si>
    <t>P</t>
  </si>
  <si>
    <t>Q</t>
  </si>
  <si>
    <t>Titoli di capitale non quotati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</si>
  <si>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</si>
  <si>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</si>
  <si>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</si>
  <si>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t>Titoli di debito quotati</t>
  </si>
  <si>
    <t>Titoli di debito non quotati</t>
  </si>
  <si>
    <r>
      <t xml:space="preserve">Forma
</t>
    </r>
    <r>
      <rPr>
        <i/>
        <sz val="8"/>
        <rFont val="Arial"/>
        <family val="2"/>
      </rPr>
      <t>(aperto o chiuso)</t>
    </r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</si>
  <si>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</si>
  <si>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Gestione diretta</t>
  </si>
  <si>
    <t>Gestione indiretta</t>
  </si>
  <si>
    <t>di cui: Milano</t>
  </si>
  <si>
    <t>di cui: Roma</t>
  </si>
  <si>
    <t>Accantonamenti al fondo rettificativo</t>
  </si>
  <si>
    <t>R</t>
  </si>
  <si>
    <t>T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</si>
  <si>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</si>
  <si>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</si>
  <si>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</si>
  <si>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</si>
  <si>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>Plusvalenze da apporto</t>
  </si>
  <si>
    <t>Minusvalenze da apporto</t>
  </si>
  <si>
    <t>CHECK</t>
  </si>
  <si>
    <t>Passività e patrimonio</t>
  </si>
  <si>
    <t>Totale titoli di Stato italiani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</si>
  <si>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</si>
  <si>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</si>
  <si>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</si>
  <si>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</si>
  <si>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</si>
  <si>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</si>
  <si>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</si>
  <si>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 xml:space="preserve">Specificare la tipologia degli investimenti che costituiscono la voce "Altro" </t>
  </si>
  <si>
    <t>Azionari</t>
  </si>
  <si>
    <t>Bilanciati</t>
  </si>
  <si>
    <t>Obbligazionari</t>
  </si>
  <si>
    <t>Flessibili</t>
  </si>
  <si>
    <t>Immobiliari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</si>
  <si>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</si>
  <si>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</si>
  <si>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</si>
  <si>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</si>
  <si>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</si>
  <si>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</si>
  <si>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</si>
  <si>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</si>
  <si>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H=A+B+C+D+E+F+G</t>
  </si>
  <si>
    <t>S=I+L+M+N+O+P+Q+R</t>
  </si>
  <si>
    <t>(H-S)/T</t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</si>
  <si>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</si>
  <si>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</si>
  <si>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</si>
  <si>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 xml:space="preserve">Mercato monetario </t>
  </si>
  <si>
    <t>Hedge</t>
  </si>
  <si>
    <t>Impegni residui di sottoscrizione</t>
  </si>
  <si>
    <t>Denominazione</t>
  </si>
  <si>
    <t>Altre attività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</si>
  <si>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</si>
  <si>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</si>
  <si>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</si>
  <si>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</si>
  <si>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 xml:space="preserve">Titoli di Stato italiani - ripartizione per vita residua </t>
  </si>
  <si>
    <t>Utili da vendita</t>
  </si>
  <si>
    <t>Perdite da vendita</t>
  </si>
  <si>
    <t>(H-S-E+P)/T</t>
  </si>
  <si>
    <t>Casella PEC Istituzionale</t>
  </si>
  <si>
    <t>Casella PEC Ufficio finanza</t>
  </si>
  <si>
    <t>Ammontare contributi incassati</t>
  </si>
  <si>
    <r>
      <t xml:space="preserve">Titolo quotato 
</t>
    </r>
    <r>
      <rPr>
        <i/>
        <sz val="8"/>
        <rFont val="Arial"/>
        <family val="2"/>
      </rPr>
      <t>(Sì/No)</t>
    </r>
  </si>
  <si>
    <t>Gestore</t>
  </si>
  <si>
    <t>Forward</t>
  </si>
  <si>
    <t>Gestione
 diretta</t>
  </si>
  <si>
    <t>Gestione 
indiretta</t>
  </si>
  <si>
    <t>Strumenti derivati di copertura</t>
  </si>
  <si>
    <t>Strumenti derivati non di copertura</t>
  </si>
  <si>
    <t>Utilizzi dei fondi rettificativi effettuati nell'anno</t>
  </si>
  <si>
    <r>
      <t xml:space="preserve">Emittente finanziario
</t>
    </r>
    <r>
      <rPr>
        <i/>
        <sz val="8"/>
        <rFont val="Arial"/>
        <family val="2"/>
      </rPr>
      <t>(Sì/No)</t>
    </r>
  </si>
  <si>
    <t>Posizioni in essere sugli strumenti finanziari derivati</t>
  </si>
  <si>
    <t>Ripartizione delle posizioni in essere per tipologia di contratto</t>
  </si>
  <si>
    <t>Ripartizione delle posizioni in essere per quotazione</t>
  </si>
  <si>
    <t>Ripartizione delle posizioni in essere per finalità</t>
  </si>
  <si>
    <t>Attività denominate in dollari USA</t>
  </si>
  <si>
    <t>Attività denominate in altre valute</t>
  </si>
  <si>
    <t xml:space="preserve">Valore </t>
  </si>
  <si>
    <t>Valore</t>
  </si>
  <si>
    <t>Totale posizioni in essere sugli strumenti finanziari derivati</t>
  </si>
  <si>
    <t xml:space="preserve"> </t>
  </si>
  <si>
    <t>Specificare la tipologia di immobili che costituiscono la voce "Altro"</t>
  </si>
  <si>
    <t>Segnalazione Dati Anno 2016</t>
  </si>
  <si>
    <r>
      <t xml:space="preserve">14.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</si>
  <si>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14.1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</si>
  <si>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14.2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</si>
  <si>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16. Gestori e depositari </t>
    </r>
    <r>
      <rPr>
        <i/>
        <sz val="10"/>
        <rFont val="Arial"/>
        <family val="2"/>
      </rPr>
      <t>(importi in migliaia di euro)</t>
    </r>
  </si>
  <si>
    <t>16.1 Intermediari specializzati a cui sono state affidate le attività in gestione indiretta.</t>
  </si>
  <si>
    <t>16.2 Depositario/i delle attività in gestione diretta e/o indiretta</t>
  </si>
  <si>
    <r>
      <t xml:space="preserve">17. Acquisti e vendite </t>
    </r>
    <r>
      <rPr>
        <i/>
        <sz val="10"/>
        <rFont val="Arial"/>
        <family val="2"/>
      </rPr>
      <t>(importi in migliaia di euro)</t>
    </r>
  </si>
  <si>
    <r>
      <t xml:space="preserve">18.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</si>
  <si>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19. Redditività della gestione mobiliare </t>
    </r>
    <r>
      <rPr>
        <i/>
        <sz val="10"/>
        <rFont val="Arial"/>
        <family val="2"/>
      </rPr>
      <t>(importi in migliaia di euro)</t>
    </r>
  </si>
  <si>
    <t>Plusvalenze maturate</t>
  </si>
  <si>
    <t>Minusvalenze maturate</t>
  </si>
  <si>
    <t>Rendimento a valori di mercato</t>
  </si>
  <si>
    <t>U</t>
  </si>
  <si>
    <t>V</t>
  </si>
  <si>
    <t>Z</t>
  </si>
  <si>
    <t xml:space="preserve">20. Redditività prospettica </t>
  </si>
  <si>
    <t>Attività</t>
  </si>
  <si>
    <t>Totale attività</t>
  </si>
  <si>
    <t>OICVM</t>
  </si>
  <si>
    <t>Titoli di debito</t>
  </si>
  <si>
    <t>Tasso di rendimento nominale ipotizzato nell'ultimo bilancio tecnico</t>
  </si>
  <si>
    <t>Totale OICVM</t>
  </si>
  <si>
    <t>(H-S-F-G+N+Q+R+U-V)/Z</t>
  </si>
  <si>
    <t>(H-S-F-G-E+N+Q+R+P+U-V)/Z</t>
  </si>
  <si>
    <t>(E-N-C-D+L+M+P-Q)/R</t>
  </si>
  <si>
    <r>
      <t>Data di approvazione dell'ultima</t>
    </r>
    <r>
      <rPr>
        <i/>
        <sz val="10"/>
        <rFont val="Arial"/>
        <family val="2"/>
      </rPr>
      <t xml:space="preserve"> asset allocation </t>
    </r>
    <r>
      <rPr>
        <sz val="10"/>
        <rFont val="Arial"/>
        <family val="2"/>
      </rPr>
      <t>strategica adottata</t>
    </r>
  </si>
  <si>
    <r>
      <t xml:space="preserve">Tasso di rendimento nominale atteso dall'ultima </t>
    </r>
    <r>
      <rPr>
        <i/>
        <sz val="10"/>
        <rFont val="Arial"/>
        <family val="2"/>
      </rPr>
      <t>asset allocation</t>
    </r>
    <r>
      <rPr>
        <sz val="10"/>
        <rFont val="Arial"/>
        <family val="2"/>
      </rPr>
      <t xml:space="preserve"> strategica adottata</t>
    </r>
  </si>
  <si>
    <t>Esposizione in valute diverse dall'euro</t>
  </si>
  <si>
    <r>
      <t xml:space="preserve">2. Informazioni patrimoniali a valori contabili </t>
    </r>
    <r>
      <rPr>
        <i/>
        <sz val="10"/>
        <rFont val="Arial"/>
        <family val="2"/>
      </rPr>
      <t>(importi in migliaia di euro)</t>
    </r>
  </si>
  <si>
    <t>FIA</t>
  </si>
  <si>
    <r>
      <t xml:space="preserve">3. Informazioni patrimoniali a valori di mercato </t>
    </r>
    <r>
      <rPr>
        <i/>
        <sz val="10"/>
        <rFont val="Arial"/>
        <family val="2"/>
      </rPr>
      <t>(importi in migliaia di euro)</t>
    </r>
  </si>
  <si>
    <t xml:space="preserve">Numero di OICR </t>
  </si>
  <si>
    <r>
      <t xml:space="preserve">Ripartizione per </t>
    </r>
    <r>
      <rPr>
        <b/>
        <i/>
        <sz val="11"/>
        <rFont val="Arial"/>
        <family val="2"/>
      </rPr>
      <t>rating</t>
    </r>
  </si>
  <si>
    <t xml:space="preserve">Investment grade 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</si>
  <si>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</si>
  <si>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Non investment grade </t>
  </si>
  <si>
    <t>Senza rating</t>
  </si>
  <si>
    <t>Totale titoli corporate</t>
  </si>
  <si>
    <t>Criteri di valorizzazione dei titoli non quotati</t>
  </si>
  <si>
    <t>Criteri di valorizzazione degli immobili di proprietà</t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</si>
  <si>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</si>
  <si>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r>
      <t xml:space="preserve">9. OICR </t>
    </r>
    <r>
      <rPr>
        <i/>
        <sz val="10"/>
        <rFont val="Arial"/>
        <family val="2"/>
      </rPr>
      <t>(importi in migliaia di euro)</t>
    </r>
  </si>
  <si>
    <t>Criteri di valorizzazione degli OICR</t>
  </si>
  <si>
    <t>Composizione</t>
  </si>
  <si>
    <t>Passività</t>
  </si>
  <si>
    <r>
      <t xml:space="preserve">10. OICVM - Componente investita in titoli di debito </t>
    </r>
    <r>
      <rPr>
        <i/>
        <sz val="10"/>
        <rFont val="Arial"/>
        <family val="2"/>
      </rPr>
      <t>(importi in migliaia di euro)</t>
    </r>
  </si>
  <si>
    <r>
      <t xml:space="preserve">11. OICVM - Componente investita in titoli di capitale </t>
    </r>
    <r>
      <rPr>
        <i/>
        <sz val="10"/>
        <rFont val="Arial"/>
        <family val="2"/>
      </rPr>
      <t>(importi in migliaia di euro)</t>
    </r>
  </si>
  <si>
    <t>TER</t>
  </si>
  <si>
    <t>12. FIA (importi in migliaia di euro)</t>
  </si>
  <si>
    <r>
      <t xml:space="preserve">15. Strumenti finanziari derivati ed esposizione valutaria complessiva </t>
    </r>
    <r>
      <rPr>
        <i/>
        <sz val="10"/>
        <rFont val="Arial"/>
        <family val="2"/>
      </rPr>
      <t>(importi in migliaia di euro)</t>
    </r>
  </si>
  <si>
    <t>Plusvalenze/Minusvalenze maturate</t>
  </si>
  <si>
    <t>Totale FIA</t>
  </si>
  <si>
    <r>
      <t xml:space="preserve">Titoli </t>
    </r>
    <r>
      <rPr>
        <i/>
        <sz val="10"/>
        <rFont val="Arial"/>
        <family val="2"/>
      </rPr>
      <t>corporate</t>
    </r>
  </si>
  <si>
    <r>
      <t xml:space="preserve">Titoli </t>
    </r>
    <r>
      <rPr>
        <b/>
        <i/>
        <sz val="11"/>
        <rFont val="Arial"/>
        <family val="2"/>
      </rPr>
      <t>corporate</t>
    </r>
    <r>
      <rPr>
        <b/>
        <sz val="11"/>
        <rFont val="Arial"/>
        <family val="2"/>
      </rPr>
      <t xml:space="preserve"> - ripartizione per settore merceologico </t>
    </r>
  </si>
  <si>
    <t>Immobilizzazioni</t>
  </si>
  <si>
    <t>Circolante</t>
  </si>
  <si>
    <t>di cui: FIA immobiliari</t>
  </si>
  <si>
    <t>FIA 
immobiliari</t>
  </si>
  <si>
    <t>Fondo rettificativo componente mobiliare immobilizzata</t>
  </si>
  <si>
    <t>Fondo rettificativo componente mobiliare non immobilizzata</t>
  </si>
  <si>
    <t>Fondo rettificativo componente immobiliare immobilizzata</t>
  </si>
  <si>
    <t>Fondo rettificativo componente immobiliare non immobilizzata</t>
  </si>
  <si>
    <r>
      <t xml:space="preserve">13. FIA immobiliari  - Componente investita in immobili </t>
    </r>
    <r>
      <rPr>
        <i/>
        <sz val="10"/>
        <rFont val="Arial"/>
        <family val="2"/>
      </rPr>
      <t>(importi in migliaia di euro)</t>
    </r>
  </si>
  <si>
    <t>Italia - Sud e Isole</t>
  </si>
  <si>
    <t>Totale immobili</t>
  </si>
  <si>
    <t>FIA immobiliari</t>
  </si>
  <si>
    <t>Componente immobiliare immobilizzata</t>
  </si>
  <si>
    <t>Componente immobiliare non immobilizzata</t>
  </si>
  <si>
    <t>Altri Paesi aderenti OCSE</t>
  </si>
  <si>
    <t>Altri Paesi non aderenti OCSE</t>
  </si>
  <si>
    <t>di cui: Pensionati versanti</t>
  </si>
  <si>
    <t xml:space="preserve">di cui: Contributi di natura previdenziale </t>
  </si>
  <si>
    <t>Valore complessivo netto (Totale attività - Passività)</t>
  </si>
  <si>
    <t>Totale passività</t>
  </si>
  <si>
    <t>Patrimonio (Totale attività - Totale passività)</t>
  </si>
  <si>
    <t>Valore di mercato degli immobili di proprietà della società</t>
  </si>
  <si>
    <r>
      <t xml:space="preserve">Riservato
</t>
    </r>
    <r>
      <rPr>
        <i/>
        <sz val="8"/>
        <rFont val="Arial"/>
        <family val="2"/>
      </rPr>
      <t>(Si/No)</t>
    </r>
  </si>
  <si>
    <t>Real estate</t>
  </si>
  <si>
    <t xml:space="preserve">di cui: Prestazioni di natura previdenziale </t>
  </si>
  <si>
    <t>Private equity/debt</t>
  </si>
  <si>
    <r>
      <t xml:space="preserve">Genere
</t>
    </r>
    <r>
      <rPr>
        <sz val="8"/>
        <rFont val="Arial"/>
        <family val="2"/>
      </rPr>
      <t>(immobiliare,hedge,  private equity, private debt, ETF, infrastrutturale,energie rinnovabili,ecc)</t>
    </r>
  </si>
  <si>
    <t>Altri strumenti finanziari</t>
  </si>
  <si>
    <t>Strumenti finanziari derivati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</si>
</sst>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[$-410]General"/>
    <numFmt numFmtId="166" formatCode="_-* #,##0_-;\-* #,##0_-;_-* \-_-;_-@_-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 style="medium">
        <color indexed="64"/>
      </bottom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7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59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1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0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1" xfId="0" applyNumberFormat="1" applyFont="1" applyBorder="1" applyAlignment="1" applyProtection="1">
      <alignment horizontal="right" vertical="center" wrapText="1"/>
    </xf>
    <xf numFmtId="0" fontId="8" fillId="2" borderId="59" xfId="0" applyFont="1" applyFill="1" applyBorder="1" applyProtection="1"/>
    <xf numFmtId="0" fontId="8" fillId="2" borderId="61" xfId="0" applyFont="1" applyFill="1" applyBorder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7" xfId="2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6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5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8" fillId="2" borderId="35" xfId="0" applyFont="1" applyFill="1" applyBorder="1" applyAlignment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7" xfId="0" applyFont="1" applyFill="1" applyBorder="1" applyAlignment="1" applyProtection="1">
      <alignment vertical="center" wrapText="1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4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41" fontId="8" fillId="4" borderId="69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60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wrapText="1"/>
    </xf>
    <xf numFmtId="41" fontId="16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1" fillId="0" borderId="4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10" fontId="1" fillId="7" borderId="19" xfId="7" applyNumberFormat="1" applyFont="1" applyFill="1" applyBorder="1" applyAlignment="1" applyProtection="1">
      <alignment horizontal="right" vertical="center" wrapText="1"/>
    </xf>
    <xf numFmtId="10" fontId="1" fillId="7" borderId="37" xfId="7" applyNumberFormat="1" applyFont="1" applyFill="1" applyBorder="1" applyAlignment="1" applyProtection="1">
      <alignment horizontal="right" vertical="center" wrapText="1"/>
    </xf>
    <xf numFmtId="10" fontId="0" fillId="7" borderId="17" xfId="7" applyNumberFormat="1" applyFont="1" applyFill="1" applyBorder="1" applyAlignment="1" applyProtection="1">
      <alignment horizontal="right" vertical="center" wrapText="1"/>
    </xf>
    <xf numFmtId="10" fontId="0" fillId="7" borderId="24" xfId="7" applyNumberFormat="1" applyFont="1" applyFill="1" applyBorder="1" applyAlignment="1" applyProtection="1">
      <alignment horizontal="right" vertical="center" wrapText="1"/>
    </xf>
    <xf numFmtId="10" fontId="0" fillId="7" borderId="19" xfId="7" applyNumberFormat="1" applyFont="1" applyFill="1" applyBorder="1" applyAlignment="1" applyProtection="1">
      <alignment horizontal="right" vertical="center" wrapText="1"/>
    </xf>
    <xf numFmtId="10" fontId="0" fillId="7" borderId="37" xfId="7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vertical="center" wrapText="1"/>
      <protection locked="0"/>
    </xf>
    <xf numFmtId="41" fontId="1" fillId="4" borderId="24" xfId="0" applyNumberFormat="1" applyFont="1" applyFill="1" applyBorder="1" applyAlignment="1" applyProtection="1">
      <alignment vertical="center" wrapText="1"/>
      <protection locked="0"/>
    </xf>
    <xf numFmtId="41" fontId="9" fillId="7" borderId="37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1" fontId="9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41" fontId="16" fillId="4" borderId="5" xfId="0" applyNumberFormat="1" applyFont="1" applyFill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41" fontId="9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41" fontId="9" fillId="7" borderId="2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Alignment="1" applyProtection="1">
      <alignment horizontal="center"/>
    </xf>
    <xf numFmtId="41" fontId="6" fillId="0" borderId="44" xfId="2" applyFont="1" applyBorder="1" applyAlignment="1" applyProtection="1">
      <alignment horizontal="right" vertical="center" wrapText="1"/>
    </xf>
    <xf numFmtId="41" fontId="0" fillId="7" borderId="37" xfId="0" applyNumberFormat="1" applyFill="1" applyBorder="1" applyAlignment="1" applyProtection="1">
      <alignment horizontal="right" vertical="center" wrapText="1"/>
    </xf>
    <xf numFmtId="0" fontId="1" fillId="2" borderId="0" xfId="5" applyFont="1" applyFill="1" applyProtection="1"/>
    <xf numFmtId="0" fontId="6" fillId="0" borderId="0" xfId="5" applyFont="1" applyBorder="1" applyAlignment="1" applyProtection="1">
      <alignment horizontal="left" vertical="center" wrapText="1"/>
    </xf>
    <xf numFmtId="0" fontId="10" fillId="0" borderId="0" xfId="5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/>
    <xf numFmtId="0" fontId="0" fillId="5" borderId="60" xfId="0" applyFill="1" applyBorder="1" applyAlignment="1" applyProtection="1">
      <alignment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5" borderId="35" xfId="0" applyFont="1" applyFill="1" applyBorder="1" applyAlignment="1" applyProtection="1">
      <alignment horizontal="center" wrapText="1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41" fontId="9" fillId="7" borderId="17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/>
    <xf numFmtId="41" fontId="9" fillId="7" borderId="24" xfId="2" applyNumberFormat="1" applyFont="1" applyFill="1" applyBorder="1" applyAlignment="1" applyProtection="1">
      <alignment horizontal="right" vertical="center" wrapText="1"/>
    </xf>
    <xf numFmtId="0" fontId="6" fillId="0" borderId="71" xfId="0" applyFont="1" applyBorder="1" applyAlignment="1" applyProtection="1">
      <alignment vertical="center"/>
    </xf>
    <xf numFmtId="0" fontId="1" fillId="0" borderId="44" xfId="0" applyFont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0" borderId="0" xfId="2" applyNumberFormat="1" applyFont="1" applyFill="1" applyBorder="1" applyAlignment="1" applyProtection="1">
      <alignment horizontal="center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41" fontId="9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41" fontId="1" fillId="4" borderId="2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horizontal="center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10" fontId="1" fillId="4" borderId="6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27" fillId="0" borderId="42" xfId="0" applyFont="1" applyFill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" fillId="2" borderId="56" xfId="0" applyFont="1" applyFill="1" applyBorder="1" applyAlignment="1" applyProtection="1">
      <alignment horizontal="center" wrapText="1"/>
    </xf>
    <xf numFmtId="0" fontId="10" fillId="0" borderId="35" xfId="0" applyFont="1" applyFill="1" applyBorder="1" applyAlignment="1" applyProtection="1">
      <alignment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41" fontId="9" fillId="7" borderId="21" xfId="0" applyNumberFormat="1" applyFont="1" applyFill="1" applyBorder="1" applyAlignment="1" applyProtection="1">
      <alignment horizontal="right" vertical="center" wrapText="1"/>
    </xf>
    <xf numFmtId="41" fontId="9" fillId="7" borderId="31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41" fontId="1" fillId="4" borderId="56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7" xfId="2" applyFont="1" applyFill="1" applyBorder="1" applyAlignment="1" applyProtection="1">
      <alignment horizontal="right" vertical="center" wrapText="1"/>
    </xf>
    <xf numFmtId="41" fontId="9" fillId="7" borderId="21" xfId="2" applyFont="1" applyFill="1" applyBorder="1" applyAlignment="1" applyProtection="1">
      <alignment horizontal="right" vertical="center" wrapText="1"/>
    </xf>
    <xf numFmtId="41" fontId="9" fillId="7" borderId="31" xfId="2" applyFont="1" applyFill="1" applyBorder="1" applyAlignment="1" applyProtection="1">
      <alignment horizontal="right" vertical="center" wrapText="1"/>
    </xf>
    <xf numFmtId="41" fontId="9" fillId="7" borderId="24" xfId="2" applyFont="1" applyFill="1" applyBorder="1" applyAlignment="1" applyProtection="1">
      <alignment horizontal="right" vertical="center" wrapText="1"/>
    </xf>
    <xf numFmtId="41" fontId="9" fillId="7" borderId="56" xfId="2" applyFont="1" applyFill="1" applyBorder="1" applyAlignment="1" applyProtection="1">
      <alignment horizontal="right" vertical="center" wrapText="1"/>
    </xf>
    <xf numFmtId="41" fontId="9" fillId="7" borderId="8" xfId="2" applyFont="1" applyFill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vertical="center" wrapText="1"/>
      <protection locked="0"/>
    </xf>
    <xf numFmtId="49" fontId="8" fillId="4" borderId="19" xfId="0" applyNumberFormat="1" applyFont="1" applyFill="1" applyBorder="1" applyAlignment="1" applyProtection="1">
      <alignment vertical="center" wrapText="1"/>
      <protection locked="0"/>
    </xf>
    <xf numFmtId="49" fontId="8" fillId="4" borderId="37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1" fillId="4" borderId="17" xfId="1" applyNumberFormat="1" applyFont="1" applyFill="1" applyBorder="1" applyAlignment="1" applyProtection="1">
      <alignment vertical="center" wrapText="1"/>
      <protection locked="0"/>
    </xf>
    <xf numFmtId="49" fontId="11" fillId="4" borderId="17" xfId="0" applyNumberFormat="1" applyFont="1" applyFill="1" applyBorder="1" applyAlignment="1" applyProtection="1">
      <alignment vertical="center" wrapText="1"/>
      <protection locked="0"/>
    </xf>
    <xf numFmtId="49" fontId="11" fillId="4" borderId="24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31" xfId="0" applyNumberFormat="1" applyFont="1" applyFill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0" fontId="1" fillId="4" borderId="32" xfId="0" applyFont="1" applyFill="1" applyBorder="1" applyAlignment="1" applyProtection="1">
      <alignment vertical="top"/>
      <protection locked="0"/>
    </xf>
    <xf numFmtId="0" fontId="1" fillId="4" borderId="34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8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1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24" xfId="0" applyNumberFormat="1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0" fontId="8" fillId="0" borderId="19" xfId="0" applyFont="1" applyBorder="1" applyAlignment="1" applyProtection="1">
      <alignment vertical="top" wrapText="1"/>
    </xf>
    <xf numFmtId="0" fontId="1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37" xfId="0" applyNumberFormat="1" applyFont="1" applyFill="1" applyBorder="1" applyAlignment="1" applyProtection="1">
      <alignment horizontal="left" vertical="top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60" xfId="0" applyFont="1" applyFill="1" applyBorder="1" applyAlignment="1" applyProtection="1">
      <alignment horizontal="left" wrapText="1"/>
    </xf>
    <xf numFmtId="49" fontId="10" fillId="0" borderId="35" xfId="0" applyNumberFormat="1" applyFont="1" applyFill="1" applyBorder="1" applyAlignment="1" applyProtection="1">
      <alignment horizontal="left" vertical="center"/>
    </xf>
    <xf numFmtId="49" fontId="10" fillId="0" borderId="53" xfId="0" applyNumberFormat="1" applyFont="1" applyFill="1" applyBorder="1" applyAlignment="1" applyProtection="1">
      <alignment horizontal="left" vertical="center"/>
    </xf>
    <xf numFmtId="0" fontId="16" fillId="0" borderId="4" xfId="5" applyFont="1" applyFill="1" applyBorder="1" applyAlignment="1" applyProtection="1">
      <alignment horizontal="left" vertical="center" wrapText="1"/>
    </xf>
    <xf numFmtId="0" fontId="16" fillId="0" borderId="17" xfId="5" applyFont="1" applyFill="1" applyBorder="1" applyAlignment="1" applyProtection="1">
      <alignment horizontal="left" vertical="center" wrapText="1"/>
    </xf>
    <xf numFmtId="0" fontId="16" fillId="0" borderId="27" xfId="5" applyFont="1" applyFill="1" applyBorder="1" applyAlignment="1" applyProtection="1">
      <alignment horizontal="left" vertical="center" wrapText="1"/>
    </xf>
    <xf numFmtId="0" fontId="1" fillId="0" borderId="9" xfId="5" applyFont="1" applyFill="1" applyBorder="1" applyAlignment="1" applyProtection="1">
      <alignment horizontal="left" vertical="center" wrapText="1"/>
    </xf>
    <xf numFmtId="0" fontId="1" fillId="0" borderId="21" xfId="5" applyFont="1" applyFill="1" applyBorder="1" applyAlignment="1" applyProtection="1">
      <alignment horizontal="left" vertical="center" wrapText="1"/>
    </xf>
    <xf numFmtId="41" fontId="1" fillId="4" borderId="26" xfId="5" applyNumberFormat="1" applyFont="1" applyFill="1" applyBorder="1" applyAlignment="1" applyProtection="1">
      <alignment horizontal="center" vertical="center"/>
      <protection locked="0"/>
    </xf>
    <xf numFmtId="41" fontId="1" fillId="4" borderId="39" xfId="5" applyNumberFormat="1" applyFont="1" applyFill="1" applyBorder="1" applyAlignment="1" applyProtection="1">
      <alignment horizontal="center" vertical="center"/>
      <protection locked="0"/>
    </xf>
    <xf numFmtId="41" fontId="1" fillId="4" borderId="12" xfId="5" applyNumberFormat="1" applyFont="1" applyFill="1" applyBorder="1" applyAlignment="1" applyProtection="1">
      <alignment horizontal="center" vertical="center"/>
      <protection locked="0"/>
    </xf>
    <xf numFmtId="0" fontId="1" fillId="5" borderId="10" xfId="5" applyFont="1" applyFill="1" applyBorder="1" applyAlignment="1" applyProtection="1">
      <alignment horizontal="center"/>
    </xf>
    <xf numFmtId="0" fontId="1" fillId="5" borderId="5" xfId="5" applyFont="1" applyFill="1" applyBorder="1" applyAlignment="1" applyProtection="1">
      <alignment horizontal="center"/>
    </xf>
    <xf numFmtId="41" fontId="1" fillId="4" borderId="17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27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10" applyNumberFormat="1" applyFont="1" applyFill="1" applyBorder="1" applyAlignment="1" applyProtection="1">
      <alignment horizontal="right" vertical="center" wrapText="1"/>
      <protection locked="0"/>
    </xf>
    <xf numFmtId="0" fontId="1" fillId="4" borderId="4" xfId="5" applyFont="1" applyFill="1" applyBorder="1" applyAlignment="1" applyProtection="1">
      <alignment horizontal="left" vertical="center" wrapText="1"/>
      <protection locked="0"/>
    </xf>
    <xf numFmtId="0" fontId="1" fillId="4" borderId="17" xfId="5" applyFont="1" applyFill="1" applyBorder="1" applyAlignment="1" applyProtection="1">
      <alignment horizontal="left" vertical="center" wrapText="1"/>
      <protection locked="0"/>
    </xf>
    <xf numFmtId="0" fontId="1" fillId="4" borderId="17" xfId="5" applyFont="1" applyFill="1" applyBorder="1" applyAlignment="1" applyProtection="1">
      <alignment horizontal="left" vertical="center"/>
      <protection locked="0"/>
    </xf>
    <xf numFmtId="0" fontId="1" fillId="4" borderId="17" xfId="5" applyFill="1" applyBorder="1" applyAlignment="1" applyProtection="1">
      <alignment horizontal="left" vertical="center"/>
      <protection locked="0"/>
    </xf>
    <xf numFmtId="0" fontId="1" fillId="4" borderId="17" xfId="5" applyFont="1" applyFill="1" applyBorder="1" applyAlignment="1" applyProtection="1">
      <alignment horizontal="center" vertical="center"/>
      <protection locked="0"/>
    </xf>
    <xf numFmtId="0" fontId="1" fillId="4" borderId="17" xfId="5" applyFill="1" applyBorder="1" applyAlignment="1" applyProtection="1">
      <alignment horizontal="center" vertical="center"/>
      <protection locked="0"/>
    </xf>
    <xf numFmtId="0" fontId="10" fillId="0" borderId="0" xfId="5" applyFont="1" applyFill="1" applyBorder="1" applyAlignment="1" applyProtection="1">
      <alignment horizontal="left" vertical="center" wrapText="1"/>
    </xf>
    <xf numFmtId="0" fontId="1" fillId="0" borderId="17" xfId="5" applyFont="1" applyBorder="1" applyAlignment="1" applyProtection="1">
      <alignment horizontal="center" vertical="center" wrapText="1"/>
    </xf>
    <xf numFmtId="0" fontId="1" fillId="0" borderId="27" xfId="5" applyFont="1" applyBorder="1" applyAlignment="1" applyProtection="1">
      <alignment horizontal="center" vertical="center" wrapText="1"/>
    </xf>
    <xf numFmtId="0" fontId="1" fillId="0" borderId="24" xfId="5" applyFont="1" applyBorder="1" applyAlignment="1" applyProtection="1">
      <alignment horizontal="center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left" vertical="center" wrapText="1"/>
    </xf>
    <xf numFmtId="0" fontId="10" fillId="0" borderId="4" xfId="5" applyFont="1" applyFill="1" applyBorder="1" applyAlignment="1" applyProtection="1">
      <alignment horizontal="left" vertical="center" wrapText="1"/>
    </xf>
    <xf numFmtId="0" fontId="10" fillId="0" borderId="17" xfId="5" applyFont="1" applyFill="1" applyBorder="1" applyAlignment="1" applyProtection="1">
      <alignment horizontal="left" vertical="center" wrapText="1"/>
    </xf>
    <xf numFmtId="0" fontId="10" fillId="0" borderId="21" xfId="5" applyFont="1" applyFill="1" applyBorder="1" applyAlignment="1" applyProtection="1">
      <alignment horizontal="center" vertical="center" wrapText="1"/>
    </xf>
    <xf numFmtId="0" fontId="10" fillId="0" borderId="17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39" xfId="5" applyFont="1" applyFill="1" applyBorder="1" applyAlignment="1" applyProtection="1">
      <alignment horizontal="center" vertical="center" wrapText="1"/>
    </xf>
    <xf numFmtId="0" fontId="9" fillId="0" borderId="12" xfId="5" applyFont="1" applyFill="1" applyBorder="1" applyAlignment="1" applyProtection="1">
      <alignment horizontal="center" vertical="center" wrapText="1"/>
    </xf>
    <xf numFmtId="0" fontId="1" fillId="0" borderId="4" xfId="5" applyFont="1" applyFill="1" applyBorder="1" applyAlignment="1" applyProtection="1">
      <alignment horizontal="left" vertical="center" wrapText="1"/>
    </xf>
    <xf numFmtId="0" fontId="1" fillId="0" borderId="17" xfId="5" applyFont="1" applyFill="1" applyBorder="1" applyAlignment="1" applyProtection="1">
      <alignment horizontal="left" vertical="center" wrapText="1"/>
    </xf>
    <xf numFmtId="0" fontId="1" fillId="0" borderId="18" xfId="5" applyFont="1" applyFill="1" applyBorder="1" applyAlignment="1" applyProtection="1">
      <alignment horizontal="left" vertical="center" wrapText="1"/>
    </xf>
    <xf numFmtId="0" fontId="1" fillId="0" borderId="19" xfId="5" applyFont="1" applyFill="1" applyBorder="1" applyAlignment="1" applyProtection="1">
      <alignment horizontal="left" vertical="center" wrapText="1"/>
    </xf>
    <xf numFmtId="0" fontId="1" fillId="4" borderId="18" xfId="5" applyFont="1" applyFill="1" applyBorder="1" applyAlignment="1" applyProtection="1">
      <alignment horizontal="left" vertical="center" wrapText="1"/>
      <protection locked="0"/>
    </xf>
    <xf numFmtId="0" fontId="1" fillId="4" borderId="19" xfId="5" applyFont="1" applyFill="1" applyBorder="1" applyAlignment="1" applyProtection="1">
      <alignment horizontal="left" vertical="center" wrapText="1"/>
      <protection locked="0"/>
    </xf>
    <xf numFmtId="41" fontId="1" fillId="4" borderId="27" xfId="5" applyNumberFormat="1" applyFont="1" applyFill="1" applyBorder="1" applyAlignment="1" applyProtection="1">
      <alignment horizontal="center" vertical="center"/>
      <protection locked="0"/>
    </xf>
    <xf numFmtId="41" fontId="1" fillId="4" borderId="10" xfId="5" applyNumberFormat="1" applyFont="1" applyFill="1" applyBorder="1" applyAlignment="1" applyProtection="1">
      <alignment horizontal="center" vertical="center"/>
      <protection locked="0"/>
    </xf>
    <xf numFmtId="41" fontId="1" fillId="4" borderId="5" xfId="5" applyNumberFormat="1" applyFont="1" applyFill="1" applyBorder="1" applyAlignment="1" applyProtection="1">
      <alignment horizontal="center" vertical="center"/>
      <protection locked="0"/>
    </xf>
    <xf numFmtId="41" fontId="1" fillId="4" borderId="36" xfId="5" applyNumberFormat="1" applyFont="1" applyFill="1" applyBorder="1" applyAlignment="1" applyProtection="1">
      <alignment horizontal="center" vertical="center"/>
      <protection locked="0"/>
    </xf>
    <xf numFmtId="41" fontId="1" fillId="4" borderId="14" xfId="5" applyNumberFormat="1" applyFont="1" applyFill="1" applyBorder="1" applyAlignment="1" applyProtection="1">
      <alignment horizontal="center" vertical="center"/>
      <protection locked="0"/>
    </xf>
    <xf numFmtId="41" fontId="1" fillId="4" borderId="54" xfId="5" applyNumberFormat="1" applyFont="1" applyFill="1" applyBorder="1" applyAlignment="1" applyProtection="1">
      <alignment horizontal="center" vertical="center"/>
      <protection locked="0"/>
    </xf>
    <xf numFmtId="0" fontId="1" fillId="4" borderId="19" xfId="5" applyFont="1" applyFill="1" applyBorder="1" applyAlignment="1" applyProtection="1">
      <alignment horizontal="left" vertical="center"/>
      <protection locked="0"/>
    </xf>
    <xf numFmtId="0" fontId="1" fillId="4" borderId="19" xfId="5" applyFill="1" applyBorder="1" applyAlignment="1" applyProtection="1">
      <alignment horizontal="left" vertical="center"/>
      <protection locked="0"/>
    </xf>
    <xf numFmtId="0" fontId="1" fillId="4" borderId="19" xfId="5" applyFont="1" applyFill="1" applyBorder="1" applyAlignment="1" applyProtection="1">
      <alignment horizontal="center" vertical="center"/>
      <protection locked="0"/>
    </xf>
    <xf numFmtId="0" fontId="1" fillId="4" borderId="19" xfId="5" applyFill="1" applyBorder="1" applyAlignment="1" applyProtection="1">
      <alignment horizontal="center" vertical="center"/>
      <protection locked="0"/>
    </xf>
    <xf numFmtId="41" fontId="1" fillId="4" borderId="19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36" xfId="10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10" applyNumberFormat="1" applyFont="1" applyFill="1" applyBorder="1" applyAlignment="1" applyProtection="1">
      <alignment horizontal="right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0" fillId="0" borderId="61" xfId="0" applyFont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justify" vertical="center" wrapText="1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left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 vertical="center"/>
      <protection locked="0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7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0" xfId="0" applyNumberFormat="1" applyFont="1" applyFill="1" applyBorder="1" applyAlignment="1" applyProtection="1">
      <alignment horizontal="left"/>
    </xf>
    <xf numFmtId="0" fontId="6" fillId="3" borderId="32" xfId="0" applyNumberFormat="1" applyFont="1" applyFill="1" applyBorder="1" applyAlignment="1" applyProtection="1">
      <alignment horizontal="left" vertical="top" wrapText="1"/>
      <protection locked="0"/>
    </xf>
    <xf numFmtId="0" fontId="6" fillId="3" borderId="34" xfId="0" applyNumberFormat="1" applyFont="1" applyFill="1" applyBorder="1" applyAlignment="1" applyProtection="1">
      <alignment horizontal="left" vertical="top" wrapText="1"/>
      <protection locked="0"/>
    </xf>
    <xf numFmtId="0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67" xfId="0" applyFont="1" applyFill="1" applyBorder="1" applyAlignment="1" applyProtection="1">
      <alignment horizontal="left" vertical="center" wrapText="1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5" borderId="34" xfId="0" applyFont="1" applyFill="1" applyBorder="1" applyAlignment="1" applyProtection="1">
      <alignment vertical="center"/>
    </xf>
    <xf numFmtId="0" fontId="1" fillId="5" borderId="64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49" fontId="1" fillId="4" borderId="67" xfId="0" applyNumberFormat="1" applyFont="1" applyFill="1" applyBorder="1" applyAlignment="1" applyProtection="1">
      <alignment vertical="center" wrapText="1"/>
      <protection locked="0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1" fillId="4" borderId="69" xfId="0" applyNumberFormat="1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4" borderId="10" xfId="0" applyNumberFormat="1" applyFont="1" applyFill="1" applyBorder="1" applyAlignment="1" applyProtection="1">
      <alignment vertical="center" wrapText="1"/>
      <protection locked="0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0" fontId="10" fillId="5" borderId="55" xfId="0" applyFont="1" applyFill="1" applyBorder="1" applyAlignment="1" applyProtection="1">
      <alignment horizontal="left" wrapText="1"/>
    </xf>
    <xf numFmtId="0" fontId="9" fillId="2" borderId="35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0" fontId="1" fillId="9" borderId="32" xfId="0" applyFont="1" applyFill="1" applyBorder="1" applyAlignment="1" applyProtection="1">
      <alignment horizontal="center" vertical="top"/>
      <protection locked="0"/>
    </xf>
    <xf numFmtId="0" fontId="1" fillId="9" borderId="34" xfId="0" applyFont="1" applyFill="1" applyBorder="1" applyAlignment="1" applyProtection="1">
      <alignment horizontal="center" vertical="top"/>
      <protection locked="0"/>
    </xf>
    <xf numFmtId="0" fontId="1" fillId="9" borderId="7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/>
    </xf>
    <xf numFmtId="0" fontId="1" fillId="4" borderId="32" xfId="0" applyFont="1" applyFill="1" applyBorder="1" applyAlignment="1" applyProtection="1">
      <alignment horizontal="center" vertical="top"/>
      <protection locked="0"/>
    </xf>
    <xf numFmtId="0" fontId="1" fillId="4" borderId="34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0" fillId="8" borderId="75" xfId="0" applyFont="1" applyFill="1" applyBorder="1" applyAlignment="1" applyProtection="1">
      <alignment horizontal="left" wrapText="1"/>
    </xf>
    <xf numFmtId="0" fontId="10" fillId="8" borderId="35" xfId="0" applyFont="1" applyFill="1" applyBorder="1" applyAlignment="1" applyProtection="1">
      <alignment horizontal="left" wrapText="1"/>
    </xf>
    <xf numFmtId="0" fontId="10" fillId="8" borderId="76" xfId="0" applyFont="1" applyFill="1" applyBorder="1" applyAlignment="1" applyProtection="1">
      <alignment horizontal="left" wrapText="1"/>
    </xf>
    <xf numFmtId="0" fontId="9" fillId="5" borderId="35" xfId="0" applyFont="1" applyFill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/>
    </xf>
    <xf numFmtId="0" fontId="9" fillId="2" borderId="17" xfId="0" applyFont="1" applyFill="1" applyBorder="1" applyAlignment="1" applyProtection="1">
      <alignment horizontal="left"/>
    </xf>
    <xf numFmtId="0" fontId="9" fillId="2" borderId="18" xfId="0" applyFont="1" applyFill="1" applyBorder="1" applyAlignment="1" applyProtection="1">
      <alignment horizontal="left"/>
    </xf>
    <xf numFmtId="0" fontId="9" fillId="2" borderId="19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6" fillId="3" borderId="32" xfId="0" applyNumberFormat="1" applyFont="1" applyFill="1" applyBorder="1" applyAlignment="1" applyProtection="1">
      <alignment horizontal="center" vertical="top" wrapText="1"/>
      <protection locked="0"/>
    </xf>
    <xf numFmtId="0" fontId="6" fillId="3" borderId="34" xfId="0" applyNumberFormat="1" applyFont="1" applyFill="1" applyBorder="1" applyAlignment="1" applyProtection="1">
      <alignment horizontal="center" vertical="top" wrapText="1"/>
      <protection locked="0"/>
    </xf>
    <xf numFmtId="0" fontId="6" fillId="3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5" borderId="35" xfId="0" applyNumberFormat="1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0" fillId="0" borderId="55" xfId="0" applyFont="1" applyFill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49" fontId="1" fillId="4" borderId="3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34" xfId="0" applyNumberFormat="1" applyFont="1" applyFill="1" applyBorder="1" applyAlignment="1" applyProtection="1">
      <alignment horizontal="center" vertical="top" wrapText="1"/>
      <protection locked="0"/>
    </xf>
    <xf numFmtId="49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5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1" xfId="0" applyFont="1" applyFill="1" applyBorder="1" applyAlignment="1" applyProtection="1">
      <alignment horizontal="justify" vertical="center" wrapText="1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28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9" fillId="0" borderId="5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 applyProtection="1">
      <alignment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0" fillId="0" borderId="60" xfId="0" applyBorder="1" applyAlignment="1" applyProtection="1">
      <alignment wrapText="1"/>
    </xf>
    <xf numFmtId="0" fontId="0" fillId="0" borderId="0" xfId="0" applyAlignment="1" applyProtection="1"/>
    <xf numFmtId="0" fontId="1" fillId="0" borderId="67" xfId="0" applyFont="1" applyBorder="1" applyAlignment="1" applyProtection="1">
      <alignment horizontal="left" vertical="center" wrapTex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7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" fillId="0" borderId="4" xfId="0" quotePrefix="1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quotePrefix="1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  <xf numFmtId="41" fontId="1" fillId="6" borderId="17" xfId="0" applyNumberFormat="1" applyFont="1" applyFill="1" applyBorder="1" applyAlignment="1" applyProtection="1">
      <alignment vertical="center" wrapText="1"/>
    </xf>
  </cellXfs>
  <cellStyles count="11">
    <cellStyle name="Collegamento ipertestuale" xfId="1" builtinId="8"/>
    <cellStyle name="Excel Built-in Normal" xfId="4"/>
    <cellStyle name="Migliaia [0]" xfId="2" builtinId="6"/>
    <cellStyle name="Migliaia [0] 10" xfId="8"/>
    <cellStyle name="Migliaia [0] 2" xfId="6"/>
    <cellStyle name="Migliaia [0] 2 2" xfId="10"/>
    <cellStyle name="Migliaia [0] 3" xfId="9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76"/>
  <sheetViews>
    <sheetView showGridLines="0" workbookViewId="0">
      <selection activeCell="F9" sqref="F9:K9"/>
    </sheetView>
  </sheetViews>
  <sheetFormatPr defaultColWidth="9.140625" defaultRowHeight="12.75"/>
  <cols>
    <col min="1" max="1" width="2.7109375" style="28" customWidth="1"/>
    <col min="2" max="12" width="8.85546875" style="28" customWidth="1"/>
    <col min="13" max="16384" width="9.140625" style="28"/>
  </cols>
  <sheetData>
    <row r="1" spans="1:12" s="26" customFormat="1" ht="24" customHeight="1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2" s="26" customFormat="1" ht="21" customHeight="1">
      <c r="A2" s="487" t="s">
        <v>250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2" ht="21" customHeight="1">
      <c r="A3" s="27"/>
      <c r="B3" s="27"/>
      <c r="C3" s="27"/>
      <c r="D3" s="27"/>
      <c r="E3" s="27"/>
    </row>
    <row r="4" spans="1:12" ht="6" customHeight="1">
      <c r="A4" s="27"/>
      <c r="B4" s="27"/>
      <c r="C4" s="27"/>
      <c r="D4" s="27"/>
      <c r="E4" s="27"/>
    </row>
    <row r="5" spans="1:12" s="32" customFormat="1" ht="15" customHeight="1" thickBot="1">
      <c r="A5" s="29" t="s">
        <v>70</v>
      </c>
      <c r="B5" s="29"/>
      <c r="C5" s="29"/>
      <c r="D5" s="29"/>
      <c r="E5" s="30"/>
      <c r="F5" s="30"/>
      <c r="G5" s="30"/>
      <c r="H5" s="30"/>
      <c r="I5" s="30"/>
      <c r="J5" s="31"/>
      <c r="K5" s="30"/>
    </row>
    <row r="6" spans="1:12" s="34" customFormat="1" ht="19.5" customHeight="1">
      <c r="A6" s="488" t="s">
        <v>7</v>
      </c>
      <c r="B6" s="489"/>
      <c r="C6" s="489"/>
      <c r="D6" s="489"/>
      <c r="E6" s="489"/>
      <c r="F6" s="490"/>
      <c r="G6" s="491"/>
      <c r="H6" s="491"/>
      <c r="I6" s="491"/>
      <c r="J6" s="491"/>
      <c r="K6" s="492"/>
      <c r="L6" s="33"/>
    </row>
    <row r="7" spans="1:12" s="34" customFormat="1" ht="26.25" customHeight="1">
      <c r="A7" s="493" t="s">
        <v>0</v>
      </c>
      <c r="B7" s="494"/>
      <c r="C7" s="494"/>
      <c r="D7" s="494"/>
      <c r="E7" s="494"/>
      <c r="F7" s="495"/>
      <c r="G7" s="496"/>
      <c r="H7" s="496"/>
      <c r="I7" s="496"/>
      <c r="J7" s="496"/>
      <c r="K7" s="497"/>
      <c r="L7" s="35"/>
    </row>
    <row r="8" spans="1:12" s="34" customFormat="1" ht="24.75" customHeight="1">
      <c r="A8" s="498" t="s">
        <v>138</v>
      </c>
      <c r="B8" s="499"/>
      <c r="C8" s="499"/>
      <c r="D8" s="499"/>
      <c r="E8" s="499"/>
      <c r="F8" s="495"/>
      <c r="G8" s="496"/>
      <c r="H8" s="496"/>
      <c r="I8" s="496"/>
      <c r="J8" s="496"/>
      <c r="K8" s="497"/>
      <c r="L8" s="35"/>
    </row>
    <row r="9" spans="1:12" s="34" customFormat="1" ht="19.5" customHeight="1">
      <c r="A9" s="498" t="s">
        <v>227</v>
      </c>
      <c r="B9" s="499"/>
      <c r="C9" s="499"/>
      <c r="D9" s="499"/>
      <c r="E9" s="499"/>
      <c r="F9" s="495"/>
      <c r="G9" s="496"/>
      <c r="H9" s="496"/>
      <c r="I9" s="496"/>
      <c r="J9" s="496"/>
      <c r="K9" s="497"/>
      <c r="L9" s="35"/>
    </row>
    <row r="10" spans="1:12" s="34" customFormat="1" ht="19.5" customHeight="1" thickBot="1">
      <c r="A10" s="500" t="s">
        <v>228</v>
      </c>
      <c r="B10" s="501"/>
      <c r="C10" s="501"/>
      <c r="D10" s="501"/>
      <c r="E10" s="501"/>
      <c r="F10" s="502"/>
      <c r="G10" s="503"/>
      <c r="H10" s="503"/>
      <c r="I10" s="503"/>
      <c r="J10" s="503"/>
      <c r="K10" s="504"/>
    </row>
    <row r="11" spans="1:12" s="34" customFormat="1">
      <c r="A11" s="36"/>
      <c r="B11" s="36"/>
      <c r="C11" s="36"/>
      <c r="D11" s="36"/>
      <c r="E11" s="36"/>
      <c r="F11" s="36"/>
      <c r="G11" s="36"/>
      <c r="H11" s="36"/>
      <c r="I11" s="36"/>
      <c r="J11" s="37"/>
      <c r="K11" s="37"/>
    </row>
    <row r="12" spans="1:12" s="34" customFormat="1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37"/>
    </row>
    <row r="13" spans="1:12" s="32" customFormat="1" ht="15" customHeight="1">
      <c r="A13" s="38" t="s">
        <v>10</v>
      </c>
      <c r="B13" s="38"/>
      <c r="C13" s="38"/>
      <c r="D13" s="38"/>
      <c r="E13" s="39"/>
      <c r="F13" s="40"/>
      <c r="G13" s="41"/>
      <c r="I13" s="42"/>
      <c r="J13" s="43"/>
      <c r="K13" s="43"/>
    </row>
    <row r="14" spans="1:12" s="45" customFormat="1" ht="3" customHeight="1" thickBot="1">
      <c r="A14" s="44"/>
      <c r="E14" s="46"/>
      <c r="F14" s="46"/>
      <c r="G14" s="46"/>
      <c r="H14" s="46"/>
      <c r="I14" s="46"/>
    </row>
    <row r="15" spans="1:12" s="45" customFormat="1" ht="15" customHeight="1" thickBot="1">
      <c r="A15" s="146"/>
      <c r="B15" s="479" t="s">
        <v>8</v>
      </c>
      <c r="C15" s="480"/>
      <c r="D15" s="47"/>
      <c r="E15" s="48"/>
      <c r="F15" s="47"/>
      <c r="G15" s="47"/>
      <c r="H15" s="47"/>
      <c r="I15" s="47"/>
      <c r="J15" s="47"/>
    </row>
    <row r="16" spans="1:12" s="45" customFormat="1" ht="3" customHeight="1">
      <c r="A16" s="49"/>
      <c r="B16" s="50"/>
      <c r="C16" s="50"/>
      <c r="D16" s="50"/>
      <c r="E16" s="42"/>
      <c r="F16" s="42"/>
      <c r="G16" s="42"/>
      <c r="H16" s="47"/>
      <c r="I16" s="47"/>
      <c r="J16" s="47"/>
    </row>
    <row r="17" spans="1:11" s="45" customFormat="1" ht="3" customHeight="1" thickBot="1">
      <c r="A17" s="44"/>
      <c r="E17" s="42"/>
      <c r="F17" s="42"/>
      <c r="G17" s="42"/>
      <c r="H17" s="47"/>
      <c r="I17" s="47"/>
      <c r="J17" s="47"/>
    </row>
    <row r="18" spans="1:11" s="45" customFormat="1" ht="15" customHeight="1" thickBot="1">
      <c r="A18" s="146"/>
      <c r="B18" s="479" t="s">
        <v>9</v>
      </c>
      <c r="C18" s="480"/>
      <c r="D18" s="47"/>
      <c r="E18" s="48"/>
      <c r="F18" s="47"/>
      <c r="G18" s="47"/>
      <c r="H18" s="47"/>
      <c r="I18" s="47"/>
      <c r="J18" s="47"/>
    </row>
    <row r="19" spans="1:11" s="45" customFormat="1">
      <c r="A19" s="50"/>
      <c r="B19" s="50"/>
      <c r="C19" s="50"/>
      <c r="D19" s="50"/>
      <c r="E19" s="51"/>
      <c r="F19" s="51"/>
      <c r="G19" s="51"/>
      <c r="H19" s="51"/>
      <c r="I19" s="36"/>
    </row>
    <row r="20" spans="1:11" s="45" customFormat="1">
      <c r="A20" s="50"/>
      <c r="B20" s="50"/>
      <c r="C20" s="50"/>
      <c r="D20" s="50"/>
      <c r="E20" s="51"/>
      <c r="F20" s="51"/>
      <c r="G20" s="51"/>
      <c r="H20" s="51"/>
      <c r="I20" s="36"/>
    </row>
    <row r="21" spans="1:11" s="45" customFormat="1">
      <c r="A21" s="50"/>
      <c r="B21" s="50"/>
      <c r="C21" s="50"/>
      <c r="D21" s="50"/>
      <c r="E21" s="51"/>
      <c r="F21" s="51"/>
      <c r="G21" s="51"/>
      <c r="H21" s="51"/>
      <c r="I21" s="36"/>
    </row>
    <row r="22" spans="1:11" s="32" customFormat="1" ht="15" customHeight="1">
      <c r="A22" s="38" t="s">
        <v>117</v>
      </c>
      <c r="B22" s="38"/>
      <c r="C22" s="38"/>
      <c r="D22" s="38"/>
      <c r="E22" s="39"/>
      <c r="F22" s="39"/>
      <c r="G22" s="40"/>
      <c r="H22" s="41"/>
      <c r="I22" s="39"/>
      <c r="K22" s="39"/>
    </row>
    <row r="23" spans="1:11" s="45" customFormat="1" ht="3" customHeight="1" thickBot="1">
      <c r="A23" s="44"/>
      <c r="E23" s="46"/>
      <c r="F23" s="46"/>
      <c r="G23" s="46"/>
      <c r="H23" s="46"/>
      <c r="I23" s="46"/>
    </row>
    <row r="24" spans="1:11" s="45" customFormat="1" ht="15" customHeight="1" thickBot="1">
      <c r="A24" s="146"/>
      <c r="B24" s="483" t="s">
        <v>71</v>
      </c>
      <c r="C24" s="482"/>
      <c r="D24" s="52"/>
      <c r="E24" s="53"/>
      <c r="G24" s="52"/>
      <c r="H24" s="52"/>
      <c r="I24" s="52"/>
      <c r="J24" s="52"/>
    </row>
    <row r="25" spans="1:11" s="45" customFormat="1" ht="3" customHeight="1" thickBot="1">
      <c r="A25" s="54"/>
      <c r="E25" s="55"/>
      <c r="F25" s="46"/>
      <c r="G25" s="46"/>
      <c r="H25" s="46"/>
      <c r="I25" s="46"/>
    </row>
    <row r="26" spans="1:11" s="45" customFormat="1" ht="15" customHeight="1" thickBot="1">
      <c r="A26" s="146"/>
      <c r="B26" s="483" t="s">
        <v>72</v>
      </c>
      <c r="C26" s="482"/>
      <c r="D26" s="52"/>
      <c r="E26" s="53"/>
      <c r="F26" s="48"/>
      <c r="G26" s="52"/>
      <c r="H26" s="52"/>
      <c r="I26" s="52"/>
      <c r="J26" s="52"/>
    </row>
    <row r="27" spans="1:11" s="45" customFormat="1" ht="3" customHeight="1">
      <c r="A27" s="56"/>
      <c r="B27" s="57"/>
      <c r="C27" s="57"/>
      <c r="D27" s="57"/>
      <c r="E27" s="44"/>
      <c r="F27" s="58"/>
      <c r="G27" s="58"/>
      <c r="H27" s="58"/>
      <c r="I27" s="58"/>
      <c r="J27" s="44"/>
      <c r="K27" s="44"/>
    </row>
    <row r="28" spans="1:11" s="45" customFormat="1" ht="15" customHeight="1"/>
    <row r="29" spans="1:11" s="45" customFormat="1">
      <c r="A29" s="50"/>
      <c r="B29" s="50"/>
      <c r="C29" s="50"/>
      <c r="D29" s="50"/>
      <c r="E29" s="51"/>
      <c r="F29" s="51"/>
      <c r="G29" s="51"/>
      <c r="H29" s="51"/>
      <c r="I29" s="36"/>
    </row>
    <row r="30" spans="1:11" s="32" customFormat="1" ht="15" customHeight="1">
      <c r="A30" s="38" t="s">
        <v>73</v>
      </c>
      <c r="B30" s="38"/>
      <c r="C30" s="38"/>
      <c r="D30" s="38"/>
      <c r="E30" s="39"/>
      <c r="F30" s="39"/>
      <c r="G30" s="40"/>
      <c r="H30" s="41"/>
      <c r="I30" s="39"/>
      <c r="K30" s="39"/>
    </row>
    <row r="31" spans="1:11" s="45" customFormat="1" ht="3" customHeight="1" thickBot="1">
      <c r="A31" s="44"/>
      <c r="E31" s="46"/>
      <c r="F31" s="46"/>
      <c r="G31" s="46"/>
      <c r="H31" s="46"/>
      <c r="I31" s="46"/>
    </row>
    <row r="32" spans="1:11" s="45" customFormat="1" ht="15" customHeight="1" thickBot="1">
      <c r="A32" s="146"/>
      <c r="B32" s="481" t="s">
        <v>11</v>
      </c>
      <c r="C32" s="482"/>
      <c r="D32" s="52"/>
      <c r="E32" s="53"/>
      <c r="G32" s="52"/>
      <c r="H32" s="52"/>
      <c r="I32" s="52"/>
      <c r="J32" s="52"/>
    </row>
    <row r="33" spans="1:12" s="45" customFormat="1" ht="3" customHeight="1" thickBot="1">
      <c r="A33" s="54"/>
      <c r="E33" s="55"/>
      <c r="F33" s="46"/>
      <c r="G33" s="46"/>
      <c r="H33" s="46"/>
      <c r="I33" s="46"/>
    </row>
    <row r="34" spans="1:12" s="45" customFormat="1" ht="15" customHeight="1" thickBot="1">
      <c r="A34" s="146"/>
      <c r="B34" s="481" t="s">
        <v>12</v>
      </c>
      <c r="C34" s="482"/>
      <c r="D34" s="52"/>
      <c r="E34" s="53"/>
      <c r="F34" s="48"/>
      <c r="G34" s="52"/>
      <c r="H34" s="52"/>
      <c r="I34" s="52"/>
      <c r="J34" s="52"/>
    </row>
    <row r="35" spans="1:12" s="45" customFormat="1" ht="3" customHeight="1" thickBot="1">
      <c r="A35" s="56"/>
      <c r="B35" s="57"/>
      <c r="C35" s="57"/>
      <c r="D35" s="57"/>
      <c r="E35" s="44"/>
      <c r="F35" s="58"/>
      <c r="G35" s="58"/>
      <c r="H35" s="58"/>
      <c r="I35" s="58"/>
      <c r="J35" s="44"/>
      <c r="K35" s="44"/>
    </row>
    <row r="36" spans="1:12" s="45" customFormat="1" ht="15" customHeight="1" thickBot="1">
      <c r="A36" s="146"/>
      <c r="B36" s="59" t="s">
        <v>74</v>
      </c>
      <c r="C36" s="477"/>
      <c r="D36" s="478"/>
      <c r="E36" s="60"/>
      <c r="F36" s="60"/>
      <c r="G36" s="60"/>
      <c r="H36" s="60"/>
      <c r="I36" s="60"/>
      <c r="J36" s="60"/>
      <c r="K36" s="60"/>
      <c r="L36" s="61"/>
    </row>
    <row r="37" spans="1:12" ht="3" customHeight="1" thickBo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2" ht="15" customHeight="1" thickBot="1">
      <c r="A38" s="146"/>
      <c r="B38" s="62" t="s">
        <v>13</v>
      </c>
      <c r="C38" s="477"/>
      <c r="D38" s="478"/>
      <c r="E38" s="53"/>
      <c r="F38" s="53"/>
      <c r="G38" s="53"/>
      <c r="H38" s="53"/>
      <c r="I38" s="53"/>
      <c r="J38" s="53"/>
      <c r="K38" s="53"/>
    </row>
    <row r="39" spans="1:12" ht="8.25" customHeight="1">
      <c r="A39" s="60"/>
      <c r="B39" s="60"/>
      <c r="C39" s="60"/>
      <c r="D39" s="60"/>
      <c r="E39" s="53"/>
      <c r="F39" s="53"/>
      <c r="G39" s="53"/>
      <c r="H39" s="53"/>
      <c r="I39" s="53"/>
      <c r="J39" s="53"/>
      <c r="K39" s="53"/>
    </row>
    <row r="40" spans="1:12" s="65" customFormat="1" ht="13.5" customHeight="1" thickBot="1">
      <c r="A40" s="63" t="s">
        <v>118</v>
      </c>
      <c r="B40" s="63"/>
      <c r="C40" s="63"/>
      <c r="D40" s="63"/>
      <c r="E40" s="63"/>
      <c r="F40" s="63"/>
      <c r="G40" s="63"/>
      <c r="H40" s="63"/>
      <c r="I40" s="63"/>
      <c r="J40" s="63"/>
      <c r="K40" s="64"/>
    </row>
    <row r="41" spans="1:12" ht="59.25" customHeight="1" thickBot="1">
      <c r="A41" s="484"/>
      <c r="B41" s="485"/>
      <c r="C41" s="485"/>
      <c r="D41" s="485"/>
      <c r="E41" s="485"/>
      <c r="F41" s="485"/>
      <c r="G41" s="485"/>
      <c r="H41" s="485"/>
      <c r="I41" s="485"/>
      <c r="J41" s="485"/>
      <c r="K41" s="486"/>
    </row>
    <row r="42" spans="1:12" ht="15">
      <c r="A42" s="60"/>
      <c r="B42" s="60"/>
      <c r="C42" s="60"/>
      <c r="D42" s="60"/>
      <c r="E42" s="60"/>
      <c r="F42" s="60"/>
      <c r="G42" s="60"/>
      <c r="H42" s="60"/>
      <c r="I42" s="60"/>
      <c r="J42" s="60"/>
    </row>
    <row r="43" spans="1:12" s="60" customFormat="1" ht="15.75" thickBot="1">
      <c r="A43" s="475" t="s">
        <v>6</v>
      </c>
      <c r="B43" s="475"/>
      <c r="C43" s="475"/>
      <c r="D43" s="475"/>
      <c r="E43" s="475"/>
      <c r="F43" s="475"/>
      <c r="G43" s="475"/>
      <c r="H43" s="475"/>
      <c r="I43" s="476"/>
      <c r="J43" s="476"/>
    </row>
    <row r="44" spans="1:12" s="34" customFormat="1" ht="15" customHeight="1">
      <c r="A44" s="470" t="s">
        <v>1</v>
      </c>
      <c r="B44" s="471"/>
      <c r="C44" s="471"/>
      <c r="D44" s="471"/>
      <c r="E44" s="471"/>
      <c r="F44" s="472"/>
      <c r="G44" s="473"/>
      <c r="H44" s="473"/>
      <c r="I44" s="473"/>
      <c r="J44" s="473"/>
      <c r="K44" s="474"/>
      <c r="L44" s="35"/>
    </row>
    <row r="45" spans="1:12" s="34" customFormat="1" ht="15" customHeight="1">
      <c r="A45" s="460" t="s">
        <v>2</v>
      </c>
      <c r="B45" s="461"/>
      <c r="C45" s="461"/>
      <c r="D45" s="461"/>
      <c r="E45" s="461"/>
      <c r="F45" s="467"/>
      <c r="G45" s="468"/>
      <c r="H45" s="468"/>
      <c r="I45" s="468"/>
      <c r="J45" s="468"/>
      <c r="K45" s="469"/>
      <c r="L45" s="35"/>
    </row>
    <row r="46" spans="1:12" s="34" customFormat="1" ht="15" customHeight="1">
      <c r="A46" s="460" t="s">
        <v>3</v>
      </c>
      <c r="B46" s="461"/>
      <c r="C46" s="461"/>
      <c r="D46" s="461"/>
      <c r="E46" s="461"/>
      <c r="F46" s="463"/>
      <c r="G46" s="463"/>
      <c r="H46" s="463"/>
      <c r="I46" s="463"/>
      <c r="J46" s="463"/>
      <c r="K46" s="464"/>
      <c r="L46" s="35"/>
    </row>
    <row r="47" spans="1:12" s="34" customFormat="1" ht="15" customHeight="1">
      <c r="A47" s="460" t="s">
        <v>4</v>
      </c>
      <c r="B47" s="461"/>
      <c r="C47" s="461"/>
      <c r="D47" s="461"/>
      <c r="E47" s="461"/>
      <c r="F47" s="462"/>
      <c r="G47" s="463"/>
      <c r="H47" s="463"/>
      <c r="I47" s="463"/>
      <c r="J47" s="463"/>
      <c r="K47" s="464"/>
      <c r="L47" s="35"/>
    </row>
    <row r="48" spans="1:12" s="34" customFormat="1" ht="15" customHeight="1">
      <c r="A48" s="465" t="s">
        <v>5</v>
      </c>
      <c r="B48" s="466"/>
      <c r="C48" s="466"/>
      <c r="D48" s="466"/>
      <c r="E48" s="466"/>
      <c r="F48" s="467"/>
      <c r="G48" s="468"/>
      <c r="H48" s="468"/>
      <c r="I48" s="468"/>
      <c r="J48" s="468"/>
      <c r="K48" s="469"/>
      <c r="L48" s="35"/>
    </row>
    <row r="49" spans="1:12" s="34" customFormat="1" ht="15" customHeight="1">
      <c r="A49" s="460" t="s">
        <v>2</v>
      </c>
      <c r="B49" s="461"/>
      <c r="C49" s="461"/>
      <c r="D49" s="461"/>
      <c r="E49" s="461"/>
      <c r="F49" s="467"/>
      <c r="G49" s="468"/>
      <c r="H49" s="468"/>
      <c r="I49" s="468"/>
      <c r="J49" s="468"/>
      <c r="K49" s="469"/>
      <c r="L49" s="35"/>
    </row>
    <row r="50" spans="1:12" s="34" customFormat="1" ht="15" customHeight="1">
      <c r="A50" s="460" t="s">
        <v>3</v>
      </c>
      <c r="B50" s="461"/>
      <c r="C50" s="461"/>
      <c r="D50" s="461"/>
      <c r="E50" s="461"/>
      <c r="F50" s="467"/>
      <c r="G50" s="468"/>
      <c r="H50" s="468"/>
      <c r="I50" s="468"/>
      <c r="J50" s="468"/>
      <c r="K50" s="469"/>
      <c r="L50" s="35"/>
    </row>
    <row r="51" spans="1:12" s="34" customFormat="1" ht="15" customHeight="1" thickBot="1">
      <c r="A51" s="455" t="s">
        <v>4</v>
      </c>
      <c r="B51" s="456"/>
      <c r="C51" s="456"/>
      <c r="D51" s="456"/>
      <c r="E51" s="456"/>
      <c r="F51" s="457"/>
      <c r="G51" s="458"/>
      <c r="H51" s="458"/>
      <c r="I51" s="458"/>
      <c r="J51" s="458"/>
      <c r="K51" s="459"/>
      <c r="L51" s="35"/>
    </row>
    <row r="52" spans="1:12" ht="15">
      <c r="A52" s="60"/>
      <c r="B52" s="60"/>
      <c r="C52" s="66"/>
      <c r="D52" s="60"/>
      <c r="E52" s="60"/>
    </row>
    <row r="76" spans="4:4" ht="15.75">
      <c r="D76" s="67"/>
    </row>
  </sheetData>
  <sheetProtection algorithmName="SHA-512" hashValue="YrVw3x5b64SFUXKnTiiPX01BBNTp/+1vB81JO1CWsWr4r9JaDW1Y2hmy9XWBnIzpd120YmaRYAh5ASKicSzhqQ==" saltValue="SztcTCtnbiY3QWhtRL9klA==" spinCount="100000" sheet="1" objects="1" scenarios="1" selectLockedCells="1"/>
  <mergeCells count="38">
    <mergeCell ref="A8:E8"/>
    <mergeCell ref="F8:K8"/>
    <mergeCell ref="A9:E9"/>
    <mergeCell ref="F9:K9"/>
    <mergeCell ref="B15:C15"/>
    <mergeCell ref="A10:E10"/>
    <mergeCell ref="F10:K10"/>
    <mergeCell ref="A1:K1"/>
    <mergeCell ref="A2:K2"/>
    <mergeCell ref="A6:E6"/>
    <mergeCell ref="F6:K6"/>
    <mergeCell ref="A7:E7"/>
    <mergeCell ref="F7:K7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45:E45"/>
    <mergeCell ref="F45:K45"/>
    <mergeCell ref="A46:E46"/>
    <mergeCell ref="F46:K46"/>
    <mergeCell ref="A50:E50"/>
    <mergeCell ref="F50:K50"/>
    <mergeCell ref="A51:E51"/>
    <mergeCell ref="F51:K51"/>
    <mergeCell ref="A47:E47"/>
    <mergeCell ref="F47:K47"/>
    <mergeCell ref="A48:E48"/>
    <mergeCell ref="F48:K48"/>
    <mergeCell ref="A49:E49"/>
    <mergeCell ref="F49:K49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BF1058"/>
  <sheetViews>
    <sheetView topLeftCell="A25" workbookViewId="0">
      <selection activeCell="A53" sqref="A53:I53"/>
    </sheetView>
  </sheetViews>
  <sheetFormatPr defaultRowHeight="12.75"/>
  <cols>
    <col min="7" max="7" width="6.7109375" customWidth="1"/>
    <col min="8" max="8" width="11.85546875" customWidth="1"/>
    <col min="9" max="10" width="12.7109375" customWidth="1"/>
  </cols>
  <sheetData>
    <row r="1" spans="1:58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357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ht="18">
      <c r="A2" s="228"/>
      <c r="B2" s="228"/>
      <c r="C2" s="228"/>
      <c r="D2" s="228"/>
      <c r="E2" s="228"/>
      <c r="F2" s="228"/>
      <c r="G2" s="228"/>
      <c r="H2" s="228"/>
      <c r="I2" s="223"/>
      <c r="J2" s="223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ht="21" thickBot="1">
      <c r="A3" s="27"/>
      <c r="B3" s="27"/>
      <c r="C3" s="27"/>
      <c r="D3" s="27"/>
      <c r="E3" s="27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</row>
    <row r="4" spans="1:58" ht="30.75" customHeight="1" thickBot="1">
      <c r="A4" s="537" t="s">
        <v>292</v>
      </c>
      <c r="B4" s="538"/>
      <c r="C4" s="538"/>
      <c r="D4" s="538"/>
      <c r="E4" s="538"/>
      <c r="F4" s="538"/>
      <c r="G4" s="538"/>
      <c r="H4" s="538"/>
      <c r="I4" s="539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58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58" ht="13.5" thickBo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58" ht="21.75" customHeight="1" thickBot="1">
      <c r="A7" s="65"/>
      <c r="B7" s="65"/>
      <c r="C7" s="65"/>
      <c r="D7" s="65"/>
      <c r="E7" s="65"/>
      <c r="F7" s="65"/>
      <c r="G7" s="65"/>
      <c r="H7" s="65"/>
      <c r="I7" s="364">
        <v>2016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8" spans="1:58" ht="13.5" thickBot="1">
      <c r="A8" s="65"/>
      <c r="B8" s="65"/>
      <c r="C8" s="65"/>
      <c r="D8" s="65"/>
      <c r="E8" s="65"/>
      <c r="F8" s="65"/>
      <c r="G8" s="65"/>
      <c r="H8" s="65"/>
      <c r="I8" s="244"/>
      <c r="J8" s="244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26.25" thickBot="1">
      <c r="A9" s="65"/>
      <c r="B9" s="65"/>
      <c r="C9" s="65"/>
      <c r="D9" s="65"/>
      <c r="E9" s="65"/>
      <c r="F9" s="65"/>
      <c r="G9" s="65"/>
      <c r="H9" s="65"/>
      <c r="I9" s="320" t="s">
        <v>90</v>
      </c>
      <c r="J9" s="65"/>
      <c r="K9" s="65"/>
      <c r="L9" s="692" t="s">
        <v>184</v>
      </c>
      <c r="M9" s="692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8" ht="15.75" customHeight="1" thickBot="1">
      <c r="A10" s="753" t="s">
        <v>269</v>
      </c>
      <c r="B10" s="754"/>
      <c r="C10" s="754"/>
      <c r="D10" s="754"/>
      <c r="E10" s="754"/>
      <c r="F10" s="754"/>
      <c r="G10" s="754"/>
      <c r="H10" s="754"/>
      <c r="I10" s="75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</row>
    <row r="11" spans="1:58" ht="15" customHeight="1">
      <c r="A11" s="748" t="s">
        <v>195</v>
      </c>
      <c r="B11" s="749"/>
      <c r="C11" s="749"/>
      <c r="D11" s="749"/>
      <c r="E11" s="749"/>
      <c r="F11" s="749"/>
      <c r="G11" s="749"/>
      <c r="H11" s="749"/>
      <c r="I11" s="24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</row>
    <row r="12" spans="1:58" ht="15" customHeight="1">
      <c r="A12" s="545" t="s">
        <v>196</v>
      </c>
      <c r="B12" s="741"/>
      <c r="C12" s="741"/>
      <c r="D12" s="741"/>
      <c r="E12" s="741"/>
      <c r="F12" s="741"/>
      <c r="G12" s="741"/>
      <c r="H12" s="741"/>
      <c r="I12" s="24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</row>
    <row r="13" spans="1:58" ht="15" customHeight="1">
      <c r="A13" s="545" t="s">
        <v>197</v>
      </c>
      <c r="B13" s="741"/>
      <c r="C13" s="741"/>
      <c r="D13" s="741"/>
      <c r="E13" s="741"/>
      <c r="F13" s="741"/>
      <c r="G13" s="741"/>
      <c r="H13" s="741"/>
      <c r="I13" s="24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</row>
    <row r="14" spans="1:58" ht="15" customHeight="1">
      <c r="A14" s="545" t="s">
        <v>214</v>
      </c>
      <c r="B14" s="741"/>
      <c r="C14" s="741"/>
      <c r="D14" s="741"/>
      <c r="E14" s="741"/>
      <c r="F14" s="741"/>
      <c r="G14" s="741"/>
      <c r="H14" s="741"/>
      <c r="I14" s="24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</row>
    <row r="15" spans="1:58" ht="15" customHeight="1">
      <c r="A15" s="545" t="s">
        <v>198</v>
      </c>
      <c r="B15" s="741"/>
      <c r="C15" s="741"/>
      <c r="D15" s="741"/>
      <c r="E15" s="741"/>
      <c r="F15" s="741"/>
      <c r="G15" s="741"/>
      <c r="H15" s="741"/>
      <c r="I15" s="24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</row>
    <row r="16" spans="1:58" ht="15" customHeight="1">
      <c r="A16" s="545" t="s">
        <v>192</v>
      </c>
      <c r="B16" s="741"/>
      <c r="C16" s="741"/>
      <c r="D16" s="741"/>
      <c r="E16" s="741"/>
      <c r="F16" s="741"/>
      <c r="G16" s="741"/>
      <c r="H16" s="741"/>
      <c r="I16" s="24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</row>
    <row r="17" spans="1:58" ht="15" customHeight="1">
      <c r="A17" s="545" t="s">
        <v>193</v>
      </c>
      <c r="B17" s="741"/>
      <c r="C17" s="741"/>
      <c r="D17" s="741"/>
      <c r="E17" s="741"/>
      <c r="F17" s="741"/>
      <c r="G17" s="741"/>
      <c r="H17" s="741"/>
      <c r="I17" s="24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</row>
    <row r="18" spans="1:58" ht="15" customHeight="1" thickBot="1">
      <c r="A18" s="743" t="s">
        <v>272</v>
      </c>
      <c r="B18" s="744"/>
      <c r="C18" s="744"/>
      <c r="D18" s="744"/>
      <c r="E18" s="744"/>
      <c r="F18" s="744"/>
      <c r="G18" s="744"/>
      <c r="H18" s="744"/>
      <c r="I18" s="247">
        <f>+I11+I12+I13+I14+I15+I16+I17</f>
        <v>0</v>
      </c>
      <c r="J18" s="65"/>
      <c r="K18" s="65"/>
      <c r="L18" s="220" t="str">
        <f>IF('3. Info patrimoniali V.M. '!M19-'9.OICR'!I18=0,"0","errore")</f>
        <v>0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8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3.5" thickBot="1">
      <c r="A20" s="248" t="s">
        <v>194</v>
      </c>
      <c r="B20" s="244"/>
      <c r="C20" s="244"/>
      <c r="D20" s="244"/>
      <c r="E20" s="244"/>
      <c r="F20" s="244"/>
      <c r="G20" s="244"/>
      <c r="H20" s="244"/>
      <c r="I20" s="244"/>
      <c r="J20" s="244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39.75" customHeight="1" thickBot="1">
      <c r="A21" s="745"/>
      <c r="B21" s="746"/>
      <c r="C21" s="746"/>
      <c r="D21" s="746"/>
      <c r="E21" s="746"/>
      <c r="F21" s="746"/>
      <c r="G21" s="746"/>
      <c r="H21" s="746"/>
      <c r="I21" s="747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</row>
    <row r="24" spans="1:58" ht="15.75" thickBot="1">
      <c r="A24" s="736" t="s">
        <v>280</v>
      </c>
      <c r="B24" s="667"/>
      <c r="C24" s="667"/>
      <c r="D24" s="667"/>
      <c r="E24" s="667"/>
      <c r="F24" s="667"/>
      <c r="G24" s="667"/>
      <c r="H24" s="667"/>
      <c r="I24" s="667"/>
      <c r="J24" s="358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</row>
    <row r="25" spans="1:58" ht="15" customHeight="1">
      <c r="A25" s="547" t="s">
        <v>199</v>
      </c>
      <c r="B25" s="742"/>
      <c r="C25" s="742"/>
      <c r="D25" s="742"/>
      <c r="E25" s="742"/>
      <c r="F25" s="742"/>
      <c r="G25" s="742"/>
      <c r="H25" s="742"/>
      <c r="I25" s="236"/>
      <c r="J25" s="65"/>
      <c r="K25" s="65"/>
      <c r="L25" s="279" t="str">
        <f>IF('3. Info patrimoniali V.M. '!M21-I25=0,"0","errore")</f>
        <v>0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</row>
    <row r="26" spans="1:58" ht="15" customHeight="1">
      <c r="A26" s="518" t="s">
        <v>215</v>
      </c>
      <c r="B26" s="738"/>
      <c r="C26" s="738"/>
      <c r="D26" s="738"/>
      <c r="E26" s="738"/>
      <c r="F26" s="738"/>
      <c r="G26" s="738"/>
      <c r="H26" s="738"/>
      <c r="I26" s="328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58" ht="15" customHeight="1">
      <c r="A27" s="518" t="s">
        <v>330</v>
      </c>
      <c r="B27" s="738"/>
      <c r="C27" s="738"/>
      <c r="D27" s="738"/>
      <c r="E27" s="738"/>
      <c r="F27" s="738"/>
      <c r="G27" s="738"/>
      <c r="H27" s="738"/>
      <c r="I27" s="328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</row>
    <row r="28" spans="1:58" ht="15" customHeight="1">
      <c r="A28" s="518" t="s">
        <v>84</v>
      </c>
      <c r="B28" s="738"/>
      <c r="C28" s="738"/>
      <c r="D28" s="738"/>
      <c r="E28" s="738"/>
      <c r="F28" s="738"/>
      <c r="G28" s="738"/>
      <c r="H28" s="738"/>
      <c r="I28" s="328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</row>
    <row r="29" spans="1:58" ht="15" customHeight="1">
      <c r="A29" s="518" t="s">
        <v>191</v>
      </c>
      <c r="B29" s="738"/>
      <c r="C29" s="738"/>
      <c r="D29" s="738"/>
      <c r="E29" s="738"/>
      <c r="F29" s="738"/>
      <c r="G29" s="738"/>
      <c r="H29" s="738"/>
      <c r="I29" s="328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</row>
    <row r="30" spans="1:58" ht="15" customHeight="1" thickBot="1">
      <c r="A30" s="739" t="s">
        <v>302</v>
      </c>
      <c r="B30" s="740"/>
      <c r="C30" s="740"/>
      <c r="D30" s="740"/>
      <c r="E30" s="740"/>
      <c r="F30" s="740"/>
      <c r="G30" s="740"/>
      <c r="H30" s="740"/>
      <c r="I30" s="85">
        <f>+I25+I26+I27+I28+I29</f>
        <v>0</v>
      </c>
      <c r="J30" s="65"/>
      <c r="K30" s="65"/>
      <c r="L30" s="220" t="str">
        <f>IF('3. Info patrimoniali V.M. '!M20-'9.OICR'!I30=0,"0","errore")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</row>
    <row r="31" spans="1:58">
      <c r="A31" s="118"/>
      <c r="B31" s="118"/>
      <c r="C31" s="118"/>
      <c r="D31" s="118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3.5" thickBot="1">
      <c r="A32" s="117" t="s">
        <v>194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58" ht="39" customHeight="1" thickBot="1">
      <c r="A33" s="750"/>
      <c r="B33" s="751"/>
      <c r="C33" s="751"/>
      <c r="D33" s="751"/>
      <c r="E33" s="751"/>
      <c r="F33" s="751"/>
      <c r="G33" s="751"/>
      <c r="H33" s="751"/>
      <c r="I33" s="752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</row>
    <row r="34" spans="1:58" ht="18.75" customHeight="1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</row>
    <row r="35" spans="1:58" ht="21.75" customHeight="1" thickBot="1">
      <c r="A35" s="65"/>
      <c r="B35" s="65"/>
      <c r="C35" s="65"/>
      <c r="D35" s="65"/>
      <c r="E35" s="65"/>
      <c r="F35" s="65"/>
      <c r="G35" s="65"/>
      <c r="H35" s="757">
        <v>2016</v>
      </c>
      <c r="I35" s="758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1:58" ht="10.5" customHeight="1" thickBot="1">
      <c r="A36" s="65"/>
      <c r="B36" s="65"/>
      <c r="C36" s="65"/>
      <c r="D36" s="65"/>
      <c r="E36" s="65"/>
      <c r="F36" s="65"/>
      <c r="G36" s="65"/>
      <c r="H36" s="65"/>
      <c r="I36" s="117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</row>
    <row r="37" spans="1:58" ht="25.5" customHeight="1" thickBot="1">
      <c r="A37" s="65"/>
      <c r="B37" s="65"/>
      <c r="C37" s="65"/>
      <c r="D37" s="65"/>
      <c r="E37" s="65"/>
      <c r="F37" s="65"/>
      <c r="G37" s="65"/>
      <c r="H37" s="759" t="s">
        <v>90</v>
      </c>
      <c r="I37" s="760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</row>
    <row r="38" spans="1:58" ht="9.75" customHeight="1" thickBot="1">
      <c r="A38" s="65"/>
      <c r="B38" s="65"/>
      <c r="C38" s="65"/>
      <c r="D38" s="65"/>
      <c r="E38" s="65"/>
      <c r="F38" s="65"/>
      <c r="G38" s="65"/>
      <c r="H38" s="65"/>
      <c r="I38" s="3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</row>
    <row r="39" spans="1:58" ht="26.25" customHeight="1" thickBot="1">
      <c r="A39" s="65"/>
      <c r="B39" s="65"/>
      <c r="C39" s="65"/>
      <c r="D39" s="65"/>
      <c r="E39" s="65"/>
      <c r="F39" s="65"/>
      <c r="G39" s="65"/>
      <c r="H39" s="398" t="s">
        <v>269</v>
      </c>
      <c r="I39" s="404" t="s">
        <v>308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</row>
    <row r="40" spans="1:58" ht="18.75" customHeight="1" thickBot="1">
      <c r="A40" s="737" t="s">
        <v>294</v>
      </c>
      <c r="B40" s="737"/>
      <c r="C40" s="737"/>
      <c r="D40" s="737"/>
      <c r="E40" s="737"/>
      <c r="F40" s="737"/>
      <c r="G40" s="737"/>
      <c r="H40" s="737"/>
      <c r="I40" s="73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</row>
    <row r="41" spans="1:58" ht="15" customHeight="1">
      <c r="A41" s="547" t="s">
        <v>14</v>
      </c>
      <c r="B41" s="548"/>
      <c r="C41" s="548"/>
      <c r="D41" s="548"/>
      <c r="E41" s="548"/>
      <c r="F41" s="548"/>
      <c r="G41" s="548"/>
      <c r="H41" s="148"/>
      <c r="I41" s="23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</row>
    <row r="42" spans="1:58" ht="15" customHeight="1">
      <c r="A42" s="518" t="s">
        <v>270</v>
      </c>
      <c r="B42" s="519"/>
      <c r="C42" s="519"/>
      <c r="D42" s="519"/>
      <c r="E42" s="519"/>
      <c r="F42" s="519"/>
      <c r="G42" s="519"/>
      <c r="H42" s="327"/>
      <c r="I42" s="328"/>
      <c r="J42" s="65"/>
      <c r="K42" s="65"/>
      <c r="L42" s="313" t="str">
        <f>IF(H42-'10. OICVM#TDE'!G20-'10. OICVM#TDE'!H20=0,"0","errore")</f>
        <v>0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</row>
    <row r="43" spans="1:58" ht="15" customHeight="1">
      <c r="A43" s="545" t="s">
        <v>30</v>
      </c>
      <c r="B43" s="546"/>
      <c r="C43" s="546"/>
      <c r="D43" s="546"/>
      <c r="E43" s="546"/>
      <c r="F43" s="546"/>
      <c r="G43" s="546"/>
      <c r="H43" s="327"/>
      <c r="I43" s="328"/>
      <c r="J43" s="65"/>
      <c r="K43" s="65"/>
      <c r="L43" s="322" t="str">
        <f>IF(H43-'11. OICVM#TCA'!G19=0,"0","errore")</f>
        <v>0</v>
      </c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</row>
    <row r="44" spans="1:58" ht="15" customHeight="1">
      <c r="A44" s="545" t="s">
        <v>269</v>
      </c>
      <c r="B44" s="546"/>
      <c r="C44" s="546"/>
      <c r="D44" s="546"/>
      <c r="E44" s="546"/>
      <c r="F44" s="546"/>
      <c r="G44" s="546"/>
      <c r="H44" s="327"/>
      <c r="I44" s="328"/>
      <c r="J44" s="65"/>
      <c r="K44" s="65"/>
      <c r="L44" s="397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</row>
    <row r="45" spans="1:58" ht="15" customHeight="1">
      <c r="A45" s="545" t="s">
        <v>316</v>
      </c>
      <c r="B45" s="546"/>
      <c r="C45" s="546"/>
      <c r="D45" s="546"/>
      <c r="E45" s="546"/>
      <c r="F45" s="546"/>
      <c r="G45" s="546"/>
      <c r="H45" s="916"/>
      <c r="I45" s="328"/>
      <c r="J45" s="65"/>
      <c r="K45" s="65"/>
      <c r="L45" s="397"/>
      <c r="M45" s="397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</row>
    <row r="46" spans="1:58" ht="15" customHeight="1">
      <c r="A46" s="545" t="s">
        <v>16</v>
      </c>
      <c r="B46" s="546"/>
      <c r="C46" s="546"/>
      <c r="D46" s="546"/>
      <c r="E46" s="546"/>
      <c r="F46" s="546"/>
      <c r="G46" s="546"/>
      <c r="H46" s="916"/>
      <c r="I46" s="328"/>
      <c r="J46" s="65"/>
      <c r="K46" s="65"/>
      <c r="L46" s="343"/>
      <c r="M46" s="381" t="str">
        <f>IF(I46-'13. FIA IMM'!H18=0,"0","errore")</f>
        <v>0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</row>
    <row r="47" spans="1:58" ht="15" customHeight="1">
      <c r="A47" s="545" t="s">
        <v>218</v>
      </c>
      <c r="B47" s="546"/>
      <c r="C47" s="546"/>
      <c r="D47" s="546"/>
      <c r="E47" s="546"/>
      <c r="F47" s="546"/>
      <c r="G47" s="546"/>
      <c r="H47" s="327"/>
      <c r="I47" s="328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</row>
    <row r="48" spans="1:58" ht="15" customHeight="1">
      <c r="A48" s="765" t="s">
        <v>268</v>
      </c>
      <c r="B48" s="766"/>
      <c r="C48" s="766"/>
      <c r="D48" s="766"/>
      <c r="E48" s="766"/>
      <c r="F48" s="766"/>
      <c r="G48" s="766"/>
      <c r="H48" s="368">
        <f>+H41+H42+H43+H44+H47</f>
        <v>0</v>
      </c>
      <c r="I48" s="370">
        <f>+I41+I42+I43+I44+I45+I46+I47</f>
        <v>0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</row>
    <row r="49" spans="1:58" ht="15" customHeight="1">
      <c r="A49" s="761" t="s">
        <v>295</v>
      </c>
      <c r="B49" s="762"/>
      <c r="C49" s="762"/>
      <c r="D49" s="762"/>
      <c r="E49" s="762"/>
      <c r="F49" s="762"/>
      <c r="G49" s="762"/>
      <c r="H49" s="327"/>
      <c r="I49" s="328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</row>
    <row r="50" spans="1:58" ht="15" customHeight="1" thickBot="1">
      <c r="A50" s="763" t="s">
        <v>323</v>
      </c>
      <c r="B50" s="764"/>
      <c r="C50" s="764"/>
      <c r="D50" s="764"/>
      <c r="E50" s="764"/>
      <c r="F50" s="764"/>
      <c r="G50" s="764"/>
      <c r="H50" s="203">
        <f>H48-H49</f>
        <v>0</v>
      </c>
      <c r="I50" s="85">
        <f>I48-I49</f>
        <v>0</v>
      </c>
      <c r="J50" s="65"/>
      <c r="K50" s="65"/>
      <c r="L50" s="419" t="str">
        <f>IF(H50-'3. Info patrimoniali V.M. '!M19=0,"0","errore")</f>
        <v>0</v>
      </c>
      <c r="M50" s="419" t="str">
        <f>IF(I50-'3. Info patrimoniali V.M. '!M21=0,"0","errore")</f>
        <v>0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</row>
    <row r="51" spans="1:58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</row>
    <row r="52" spans="1:58" ht="13.5" customHeight="1" thickBot="1">
      <c r="A52" s="756" t="s">
        <v>293</v>
      </c>
      <c r="B52" s="756"/>
      <c r="C52" s="756"/>
      <c r="D52" s="756"/>
      <c r="E52" s="756"/>
      <c r="F52" s="756"/>
      <c r="G52" s="756"/>
      <c r="H52" s="756"/>
      <c r="I52" s="756"/>
      <c r="J52" s="369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58" ht="51" customHeight="1" thickBot="1">
      <c r="A53" s="693"/>
      <c r="B53" s="694"/>
      <c r="C53" s="694"/>
      <c r="D53" s="694"/>
      <c r="E53" s="694"/>
      <c r="F53" s="694"/>
      <c r="G53" s="694"/>
      <c r="H53" s="694"/>
      <c r="I53" s="69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</row>
    <row r="54" spans="1:58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</row>
    <row r="55" spans="1:58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</row>
    <row r="56" spans="1:58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</row>
    <row r="57" spans="1:58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</row>
    <row r="58" spans="1:58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</row>
    <row r="59" spans="1:58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</row>
    <row r="60" spans="1:58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</row>
    <row r="61" spans="1:58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</row>
    <row r="62" spans="1:58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</row>
    <row r="63" spans="1:58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</row>
    <row r="64" spans="1:5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</row>
    <row r="65" spans="1:58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</row>
    <row r="66" spans="1:58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</row>
    <row r="67" spans="1:58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</row>
    <row r="68" spans="1:5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</row>
    <row r="69" spans="1:58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</row>
    <row r="70" spans="1:5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</row>
    <row r="71" spans="1:5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</row>
    <row r="72" spans="1:5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</row>
    <row r="73" spans="1:5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</row>
    <row r="74" spans="1:5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</row>
    <row r="75" spans="1:5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</row>
    <row r="76" spans="1:5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</row>
    <row r="77" spans="1:5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</row>
    <row r="78" spans="1:5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</row>
    <row r="79" spans="1:5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</row>
    <row r="80" spans="1:5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</row>
    <row r="81" spans="1:5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</row>
    <row r="82" spans="1:5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</row>
    <row r="83" spans="1:5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</row>
    <row r="84" spans="1:5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</row>
    <row r="85" spans="1:5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</row>
    <row r="86" spans="1:5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</row>
    <row r="87" spans="1:5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</row>
    <row r="88" spans="1:5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</row>
    <row r="89" spans="1:5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</row>
    <row r="90" spans="1:5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</row>
    <row r="91" spans="1:5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</row>
    <row r="92" spans="1:58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</row>
    <row r="93" spans="1:58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</row>
    <row r="94" spans="1:58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</row>
    <row r="95" spans="1:58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</row>
    <row r="96" spans="1:58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</row>
    <row r="97" spans="1:58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</row>
    <row r="98" spans="1:5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</row>
    <row r="99" spans="1:58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</row>
    <row r="100" spans="1:58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</row>
    <row r="101" spans="1:58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</row>
    <row r="102" spans="1:58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</row>
    <row r="103" spans="1:58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</row>
    <row r="104" spans="1:58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</row>
    <row r="105" spans="1:58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</row>
    <row r="106" spans="1:58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</row>
    <row r="107" spans="1:58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</row>
    <row r="108" spans="1:58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</row>
    <row r="109" spans="1:58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</row>
    <row r="110" spans="1:58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</row>
    <row r="111" spans="1:58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</row>
    <row r="112" spans="1:58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</row>
    <row r="113" spans="1:58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</row>
    <row r="114" spans="1:58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</row>
    <row r="115" spans="1:58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</row>
    <row r="116" spans="1:58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</row>
    <row r="117" spans="1:58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</row>
    <row r="118" spans="1:58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</row>
    <row r="119" spans="1:58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</row>
    <row r="120" spans="1:58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</row>
    <row r="121" spans="1:58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</row>
    <row r="122" spans="1:58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</row>
    <row r="123" spans="1:58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</row>
    <row r="124" spans="1:58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</row>
    <row r="125" spans="1:58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</row>
    <row r="126" spans="1:58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</row>
    <row r="127" spans="1:58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</row>
    <row r="128" spans="1:58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</row>
    <row r="129" spans="1:58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</row>
    <row r="130" spans="1:58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</row>
    <row r="131" spans="1:58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</row>
    <row r="132" spans="1:58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</row>
    <row r="133" spans="1:58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</row>
    <row r="134" spans="1:58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</row>
    <row r="135" spans="1:58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</row>
    <row r="136" spans="1:58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</row>
    <row r="137" spans="1:58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</row>
    <row r="138" spans="1:58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</row>
    <row r="139" spans="1:58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</row>
    <row r="140" spans="1:58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</row>
    <row r="141" spans="1:58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</row>
    <row r="142" spans="1:58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</row>
    <row r="143" spans="1:58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</row>
    <row r="144" spans="1:58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</row>
    <row r="145" spans="1:58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</row>
    <row r="146" spans="1:58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</row>
    <row r="147" spans="1:58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</row>
    <row r="148" spans="1:58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</row>
    <row r="149" spans="1:58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</row>
    <row r="150" spans="1:58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</row>
    <row r="151" spans="1:58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</row>
    <row r="152" spans="1:58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</row>
    <row r="153" spans="1:58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</row>
    <row r="154" spans="1:58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</row>
    <row r="155" spans="1:58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</row>
    <row r="156" spans="1:58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</row>
    <row r="157" spans="1:58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</row>
    <row r="158" spans="1:58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</row>
    <row r="159" spans="1:58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</row>
    <row r="160" spans="1:58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</row>
    <row r="161" spans="1:58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</row>
    <row r="162" spans="1:58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</row>
    <row r="163" spans="1:58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</row>
    <row r="164" spans="1:58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</row>
    <row r="165" spans="1:58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</row>
    <row r="166" spans="1:58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</row>
    <row r="167" spans="1:58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</row>
    <row r="168" spans="1:5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</row>
    <row r="169" spans="1:58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</row>
    <row r="170" spans="1:58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</row>
    <row r="171" spans="1:58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</row>
    <row r="172" spans="1:58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</row>
    <row r="173" spans="1:58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</row>
    <row r="174" spans="1:58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</row>
    <row r="175" spans="1:58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</row>
    <row r="176" spans="1:58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</row>
    <row r="177" spans="1:58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</row>
    <row r="178" spans="1:58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</row>
    <row r="179" spans="1:58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</row>
    <row r="180" spans="1:58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</row>
    <row r="181" spans="1:58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</row>
    <row r="182" spans="1:58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</row>
    <row r="183" spans="1:58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</row>
    <row r="184" spans="1:58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</row>
    <row r="185" spans="1:58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</row>
    <row r="186" spans="1:58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</row>
    <row r="187" spans="1:58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</row>
    <row r="188" spans="1:58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</row>
    <row r="189" spans="1:58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</row>
    <row r="190" spans="1:58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</row>
    <row r="191" spans="1:58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</row>
    <row r="192" spans="1:58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</row>
    <row r="193" spans="1:58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</row>
    <row r="194" spans="1:58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</row>
    <row r="195" spans="1:58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</row>
    <row r="196" spans="1:58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</row>
    <row r="197" spans="1:58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</row>
    <row r="198" spans="1:58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</row>
    <row r="199" spans="1:58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</row>
    <row r="200" spans="1:58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</row>
    <row r="201" spans="1:58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</row>
    <row r="202" spans="1:58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</row>
    <row r="203" spans="1:58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</row>
    <row r="204" spans="1:58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</row>
    <row r="205" spans="1:58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</row>
    <row r="206" spans="1:58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</row>
    <row r="207" spans="1:58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</row>
    <row r="208" spans="1:58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</row>
    <row r="209" spans="1:58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</row>
    <row r="210" spans="1:58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</row>
    <row r="211" spans="1:58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</row>
    <row r="212" spans="1:58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</row>
    <row r="213" spans="1:58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</row>
    <row r="214" spans="1:58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</row>
    <row r="215" spans="1:58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</row>
    <row r="216" spans="1:58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</row>
    <row r="217" spans="1:58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</row>
    <row r="218" spans="1:58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</row>
    <row r="219" spans="1:58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</row>
    <row r="220" spans="1:58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</row>
    <row r="221" spans="1:58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</row>
    <row r="222" spans="1:58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</row>
    <row r="223" spans="1:58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</row>
    <row r="224" spans="1:58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</row>
    <row r="225" spans="1:58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</row>
    <row r="226" spans="1:58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</row>
    <row r="227" spans="1:58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</row>
    <row r="228" spans="1:5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</row>
    <row r="229" spans="1:58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</row>
    <row r="230" spans="1:58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</row>
    <row r="231" spans="1:58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</row>
    <row r="232" spans="1:58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</row>
    <row r="233" spans="1:58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</row>
    <row r="234" spans="1:58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</row>
    <row r="235" spans="1:58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</row>
    <row r="236" spans="1:58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</row>
    <row r="237" spans="1:58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</row>
    <row r="238" spans="1:5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</row>
    <row r="239" spans="1:58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</row>
    <row r="240" spans="1:58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</row>
    <row r="241" spans="1:58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</row>
    <row r="242" spans="1:58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</row>
    <row r="243" spans="1:58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</row>
    <row r="244" spans="1:58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</row>
    <row r="245" spans="1:58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</row>
    <row r="246" spans="1:58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</row>
    <row r="247" spans="1:58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</row>
    <row r="248" spans="1:5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</row>
    <row r="249" spans="1:58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</row>
    <row r="250" spans="1:58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</row>
    <row r="251" spans="1:58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</row>
    <row r="252" spans="1:58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</row>
    <row r="253" spans="1:58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</row>
    <row r="254" spans="1:58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</row>
    <row r="255" spans="1:58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</row>
    <row r="256" spans="1:58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</row>
    <row r="257" spans="1:58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</row>
    <row r="258" spans="1:5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</row>
    <row r="259" spans="1:58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</row>
    <row r="260" spans="1:58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</row>
    <row r="261" spans="1:58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</row>
    <row r="262" spans="1:58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</row>
    <row r="263" spans="1:58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</row>
    <row r="264" spans="1:58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</row>
    <row r="265" spans="1:58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</row>
    <row r="266" spans="1:58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</row>
    <row r="267" spans="1:58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</row>
    <row r="268" spans="1:5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</row>
    <row r="269" spans="1:58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</row>
    <row r="270" spans="1:58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</row>
    <row r="271" spans="1:58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</row>
    <row r="272" spans="1:58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</row>
    <row r="273" spans="1:58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</row>
    <row r="274" spans="1:58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</row>
    <row r="275" spans="1:58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</row>
    <row r="276" spans="1:58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</row>
    <row r="277" spans="1:58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</row>
    <row r="278" spans="1:5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</row>
    <row r="279" spans="1:58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</row>
    <row r="280" spans="1:58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</row>
    <row r="281" spans="1:58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</row>
    <row r="282" spans="1:58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</row>
    <row r="283" spans="1:58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</row>
    <row r="284" spans="1:58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</row>
    <row r="285" spans="1:58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</row>
    <row r="286" spans="1:58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</row>
    <row r="287" spans="1:58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</row>
    <row r="288" spans="1:5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</row>
    <row r="289" spans="1:58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</row>
    <row r="290" spans="1:58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</row>
    <row r="291" spans="1:58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</row>
    <row r="292" spans="1:58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</row>
    <row r="293" spans="1:58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</row>
    <row r="294" spans="1:58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</row>
    <row r="295" spans="1:58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</row>
    <row r="296" spans="1:58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</row>
    <row r="297" spans="1:58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</row>
    <row r="298" spans="1:58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</row>
    <row r="299" spans="1:58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</row>
    <row r="300" spans="1:58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</row>
    <row r="301" spans="1:58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</row>
    <row r="302" spans="1:58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</row>
    <row r="303" spans="1:58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</row>
    <row r="304" spans="1:58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</row>
    <row r="305" spans="1:58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</row>
    <row r="306" spans="1:58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5"/>
      <c r="BF306" s="65"/>
    </row>
    <row r="307" spans="1:58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</row>
    <row r="308" spans="1:58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</row>
    <row r="309" spans="1:58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</row>
    <row r="310" spans="1:58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</row>
    <row r="311" spans="1:58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</row>
    <row r="312" spans="1:58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</row>
    <row r="313" spans="1:58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5"/>
      <c r="BF313" s="65"/>
    </row>
    <row r="314" spans="1:58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5"/>
      <c r="BF314" s="65"/>
    </row>
    <row r="315" spans="1:58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</row>
    <row r="316" spans="1:58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</row>
    <row r="317" spans="1:58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</row>
    <row r="318" spans="1:58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5"/>
      <c r="BF318" s="65"/>
    </row>
    <row r="319" spans="1:58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</row>
    <row r="320" spans="1:58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5"/>
      <c r="BF320" s="65"/>
    </row>
    <row r="321" spans="1:58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5"/>
      <c r="BF321" s="65"/>
    </row>
    <row r="322" spans="1:58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</row>
    <row r="323" spans="1:58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</row>
    <row r="324" spans="1:58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</row>
    <row r="325" spans="1:58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</row>
    <row r="326" spans="1:58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</row>
    <row r="327" spans="1:58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</row>
    <row r="328" spans="1:58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</row>
    <row r="329" spans="1:58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</row>
    <row r="330" spans="1:58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</row>
    <row r="331" spans="1:58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</row>
    <row r="332" spans="1:58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</row>
    <row r="333" spans="1:58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</row>
    <row r="334" spans="1:58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5"/>
      <c r="BF334" s="65"/>
    </row>
    <row r="335" spans="1:58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5"/>
      <c r="BF335" s="65"/>
    </row>
    <row r="336" spans="1:58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5"/>
      <c r="BF336" s="65"/>
    </row>
    <row r="337" spans="1:58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</row>
    <row r="338" spans="1:58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5"/>
      <c r="BF338" s="65"/>
    </row>
    <row r="339" spans="1:58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</row>
    <row r="340" spans="1:58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</row>
    <row r="341" spans="1:58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5"/>
      <c r="BF341" s="65"/>
    </row>
    <row r="342" spans="1:58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</row>
    <row r="343" spans="1:58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</row>
    <row r="344" spans="1:58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5"/>
      <c r="BF344" s="65"/>
    </row>
    <row r="345" spans="1:58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5"/>
      <c r="BF345" s="65"/>
    </row>
    <row r="346" spans="1:58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</row>
    <row r="347" spans="1:58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</row>
    <row r="348" spans="1:58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</row>
    <row r="349" spans="1:58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</row>
    <row r="350" spans="1:58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</row>
    <row r="351" spans="1:58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</row>
    <row r="352" spans="1:58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5"/>
      <c r="BF352" s="65"/>
    </row>
    <row r="353" spans="1:58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5"/>
      <c r="BF353" s="65"/>
    </row>
    <row r="354" spans="1:58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</row>
    <row r="355" spans="1:58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</row>
    <row r="356" spans="1:58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5"/>
      <c r="BF356" s="65"/>
    </row>
    <row r="357" spans="1:58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5"/>
      <c r="BF357" s="65"/>
    </row>
    <row r="358" spans="1:58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</row>
    <row r="359" spans="1:58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</row>
    <row r="360" spans="1:58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</row>
    <row r="361" spans="1:58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</row>
    <row r="362" spans="1:58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</row>
    <row r="363" spans="1:58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</row>
    <row r="364" spans="1:58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5"/>
      <c r="BF364" s="65"/>
    </row>
    <row r="365" spans="1:58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</row>
    <row r="366" spans="1:58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5"/>
      <c r="BF366" s="65"/>
    </row>
    <row r="367" spans="1:58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</row>
    <row r="368" spans="1:58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</row>
    <row r="369" spans="1:58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</row>
    <row r="370" spans="1:58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</row>
    <row r="371" spans="1:58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</row>
    <row r="372" spans="1:58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</row>
    <row r="373" spans="1:58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5"/>
      <c r="BF373" s="65"/>
    </row>
    <row r="374" spans="1:58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</row>
    <row r="375" spans="1:58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</row>
    <row r="376" spans="1:58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</row>
    <row r="377" spans="1:58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</row>
    <row r="378" spans="1:58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</row>
    <row r="379" spans="1:58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</row>
    <row r="380" spans="1:58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</row>
    <row r="381" spans="1:58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5"/>
      <c r="BF381" s="65"/>
    </row>
    <row r="382" spans="1:58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5"/>
      <c r="BF382" s="65"/>
    </row>
    <row r="383" spans="1:58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</row>
    <row r="384" spans="1:58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5"/>
      <c r="BF384" s="65"/>
    </row>
    <row r="385" spans="1:58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</row>
    <row r="386" spans="1:58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</row>
    <row r="387" spans="1:58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</row>
    <row r="388" spans="1:58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</row>
    <row r="389" spans="1:58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</row>
    <row r="390" spans="1:58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</row>
    <row r="391" spans="1:58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</row>
    <row r="392" spans="1:58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</row>
    <row r="393" spans="1:58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</row>
    <row r="394" spans="1:58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</row>
    <row r="395" spans="1:58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</row>
    <row r="396" spans="1:58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</row>
    <row r="397" spans="1:58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</row>
    <row r="398" spans="1:58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</row>
    <row r="399" spans="1:58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</row>
    <row r="400" spans="1:58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</row>
    <row r="401" spans="1:58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</row>
    <row r="402" spans="1:58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</row>
    <row r="403" spans="1:58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</row>
    <row r="404" spans="1:58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</row>
    <row r="405" spans="1:58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</row>
    <row r="406" spans="1:58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</row>
    <row r="407" spans="1:58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</row>
    <row r="408" spans="1:58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</row>
    <row r="409" spans="1:58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</row>
    <row r="410" spans="1:58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</row>
    <row r="411" spans="1:58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</row>
    <row r="412" spans="1:58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65"/>
      <c r="BF412" s="65"/>
    </row>
    <row r="413" spans="1:58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</row>
    <row r="414" spans="1:58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</row>
    <row r="415" spans="1:58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</row>
    <row r="416" spans="1:58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</row>
    <row r="417" spans="1:58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</row>
    <row r="418" spans="1:58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</row>
    <row r="419" spans="1:58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</row>
    <row r="420" spans="1:58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</row>
    <row r="421" spans="1:58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</row>
    <row r="422" spans="1:58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</row>
    <row r="423" spans="1:58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</row>
    <row r="424" spans="1:58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</row>
    <row r="425" spans="1:58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</row>
    <row r="426" spans="1:58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</row>
    <row r="427" spans="1:58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</row>
    <row r="428" spans="1:58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</row>
    <row r="429" spans="1:58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</row>
    <row r="430" spans="1:58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</row>
    <row r="431" spans="1:58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</row>
    <row r="432" spans="1:58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</row>
    <row r="433" spans="1:58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</row>
    <row r="434" spans="1:58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</row>
    <row r="435" spans="1:58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</row>
    <row r="436" spans="1:58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</row>
    <row r="437" spans="1:58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</row>
    <row r="438" spans="1:58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</row>
    <row r="439" spans="1:58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</row>
    <row r="440" spans="1:58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</row>
    <row r="441" spans="1:58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</row>
    <row r="442" spans="1:58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</row>
    <row r="443" spans="1:58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</row>
    <row r="444" spans="1:58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</row>
    <row r="445" spans="1:58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</row>
    <row r="446" spans="1:58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</row>
    <row r="447" spans="1:58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</row>
    <row r="448" spans="1:58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</row>
    <row r="449" spans="1:58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</row>
    <row r="450" spans="1:58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5"/>
      <c r="BF450" s="65"/>
    </row>
    <row r="451" spans="1:58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</row>
    <row r="452" spans="1:58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</row>
    <row r="453" spans="1:58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</row>
    <row r="454" spans="1:58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</row>
    <row r="455" spans="1:58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5"/>
      <c r="BF455" s="65"/>
    </row>
    <row r="456" spans="1:58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</row>
    <row r="457" spans="1:58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</row>
    <row r="458" spans="1:58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</row>
    <row r="459" spans="1:58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</row>
    <row r="460" spans="1:58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</row>
    <row r="461" spans="1:58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5"/>
      <c r="BF461" s="65"/>
    </row>
    <row r="462" spans="1:58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</row>
    <row r="463" spans="1:58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</row>
    <row r="464" spans="1:58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5"/>
      <c r="BF464" s="65"/>
    </row>
    <row r="465" spans="1:58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5"/>
      <c r="BF465" s="65"/>
    </row>
    <row r="466" spans="1:58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</row>
    <row r="467" spans="1:58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</row>
    <row r="468" spans="1:58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5"/>
      <c r="BF468" s="65"/>
    </row>
    <row r="469" spans="1:58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</row>
    <row r="470" spans="1:58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</row>
    <row r="471" spans="1:58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5"/>
      <c r="BF471" s="65"/>
    </row>
    <row r="472" spans="1:58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</row>
    <row r="473" spans="1:58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5"/>
      <c r="BF473" s="65"/>
    </row>
    <row r="474" spans="1:58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</row>
    <row r="475" spans="1:58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</row>
    <row r="476" spans="1:58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5"/>
      <c r="BF476" s="65"/>
    </row>
    <row r="477" spans="1:58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</row>
    <row r="478" spans="1:58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</row>
    <row r="479" spans="1:58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</row>
    <row r="480" spans="1:58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</row>
    <row r="481" spans="1:58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</row>
    <row r="482" spans="1:58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</row>
    <row r="483" spans="1:58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</row>
    <row r="484" spans="1:58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</row>
    <row r="485" spans="1:58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</row>
    <row r="486" spans="1:58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</row>
    <row r="487" spans="1:58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</row>
    <row r="488" spans="1:58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</row>
    <row r="489" spans="1:58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</row>
    <row r="490" spans="1:58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</row>
    <row r="491" spans="1:58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</row>
    <row r="492" spans="1:58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</row>
    <row r="493" spans="1:58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</row>
    <row r="494" spans="1:58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</row>
    <row r="495" spans="1:58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</row>
    <row r="496" spans="1:58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</row>
    <row r="497" spans="1:58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</row>
    <row r="498" spans="1:58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</row>
    <row r="499" spans="1:58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</row>
    <row r="500" spans="1:58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</row>
    <row r="501" spans="1:58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5"/>
      <c r="BF501" s="65"/>
    </row>
    <row r="502" spans="1:58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</row>
    <row r="503" spans="1:58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</row>
    <row r="504" spans="1:58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</row>
    <row r="505" spans="1:58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5"/>
      <c r="BF505" s="65"/>
    </row>
    <row r="506" spans="1:58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5"/>
      <c r="BF506" s="65"/>
    </row>
    <row r="507" spans="1:58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5"/>
      <c r="BF507" s="65"/>
    </row>
    <row r="508" spans="1:58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</row>
    <row r="509" spans="1:58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</row>
    <row r="510" spans="1:58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</row>
    <row r="511" spans="1:58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</row>
    <row r="512" spans="1:58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</row>
    <row r="513" spans="1:58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</row>
    <row r="514" spans="1:58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</row>
    <row r="515" spans="1:58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</row>
    <row r="516" spans="1:58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5"/>
      <c r="BF516" s="65"/>
    </row>
    <row r="517" spans="1:58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5"/>
      <c r="BF517" s="65"/>
    </row>
    <row r="518" spans="1:58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5"/>
      <c r="BF518" s="65"/>
    </row>
    <row r="519" spans="1:58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5"/>
      <c r="BF519" s="65"/>
    </row>
    <row r="520" spans="1:58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5"/>
      <c r="BF520" s="65"/>
    </row>
    <row r="521" spans="1:58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5"/>
      <c r="BF521" s="65"/>
    </row>
    <row r="522" spans="1:58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5"/>
      <c r="BF522" s="65"/>
    </row>
    <row r="523" spans="1:58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5"/>
      <c r="BF523" s="65"/>
    </row>
    <row r="524" spans="1:58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5"/>
      <c r="BF524" s="65"/>
    </row>
    <row r="525" spans="1:58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5"/>
      <c r="BF525" s="65"/>
    </row>
    <row r="526" spans="1:58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5"/>
      <c r="BF526" s="65"/>
    </row>
    <row r="527" spans="1:58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5"/>
      <c r="BF527" s="65"/>
    </row>
    <row r="528" spans="1:58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5"/>
      <c r="BF528" s="65"/>
    </row>
    <row r="529" spans="1:58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5"/>
      <c r="BF529" s="65"/>
    </row>
    <row r="530" spans="1:58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5"/>
      <c r="BF530" s="65"/>
    </row>
    <row r="531" spans="1:58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5"/>
      <c r="BF531" s="65"/>
    </row>
    <row r="532" spans="1:58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5"/>
      <c r="BF532" s="65"/>
    </row>
    <row r="533" spans="1:58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5"/>
      <c r="BF533" s="65"/>
    </row>
    <row r="534" spans="1:58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5"/>
      <c r="BF534" s="65"/>
    </row>
    <row r="535" spans="1:58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5"/>
      <c r="BF535" s="65"/>
    </row>
    <row r="536" spans="1:58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5"/>
      <c r="BF536" s="65"/>
    </row>
    <row r="537" spans="1:58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5"/>
      <c r="BF537" s="65"/>
    </row>
    <row r="538" spans="1:58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</row>
    <row r="539" spans="1:58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</row>
    <row r="540" spans="1:58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</row>
    <row r="541" spans="1:58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</row>
    <row r="542" spans="1:58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</row>
    <row r="543" spans="1:58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</row>
    <row r="544" spans="1:58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</row>
    <row r="545" spans="1:58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</row>
    <row r="546" spans="1:58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</row>
    <row r="547" spans="1:58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</row>
    <row r="548" spans="1:58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</row>
    <row r="549" spans="1:58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</row>
    <row r="550" spans="1:58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</row>
    <row r="551" spans="1:58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</row>
    <row r="552" spans="1:58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</row>
    <row r="553" spans="1:58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</row>
    <row r="554" spans="1:58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</row>
    <row r="555" spans="1:58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</row>
    <row r="556" spans="1:58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</row>
    <row r="557" spans="1:58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</row>
    <row r="558" spans="1:58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</row>
    <row r="559" spans="1:58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</row>
    <row r="560" spans="1:58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</row>
    <row r="561" spans="1:58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</row>
    <row r="562" spans="1:58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</row>
    <row r="563" spans="1:58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</row>
    <row r="564" spans="1:58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</row>
    <row r="565" spans="1:58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</row>
    <row r="566" spans="1:58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</row>
    <row r="567" spans="1:58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</row>
    <row r="568" spans="1:58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</row>
    <row r="569" spans="1:58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</row>
    <row r="570" spans="1:58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</row>
    <row r="571" spans="1:58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</row>
    <row r="572" spans="1:58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</row>
    <row r="573" spans="1:58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</row>
    <row r="574" spans="1:58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</row>
    <row r="575" spans="1:58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</row>
    <row r="576" spans="1:58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</row>
    <row r="577" spans="1:58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</row>
    <row r="578" spans="1:58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</row>
    <row r="579" spans="1:58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</row>
    <row r="580" spans="1:58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</row>
    <row r="581" spans="1:58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</row>
    <row r="582" spans="1:58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</row>
    <row r="583" spans="1:58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</row>
    <row r="584" spans="1:58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</row>
    <row r="585" spans="1:58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</row>
    <row r="586" spans="1:58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</row>
    <row r="587" spans="1:58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</row>
    <row r="588" spans="1:58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</row>
    <row r="589" spans="1:58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</row>
    <row r="590" spans="1:58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</row>
    <row r="591" spans="1:58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</row>
    <row r="592" spans="1:58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</row>
    <row r="593" spans="1:58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</row>
    <row r="594" spans="1:58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</row>
    <row r="595" spans="1:58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</row>
    <row r="596" spans="1:58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</row>
    <row r="597" spans="1:58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</row>
    <row r="598" spans="1:58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</row>
    <row r="599" spans="1:58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</row>
    <row r="600" spans="1:58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</row>
    <row r="601" spans="1:58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</row>
    <row r="602" spans="1:58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</row>
    <row r="603" spans="1:58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</row>
    <row r="604" spans="1:58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</row>
    <row r="605" spans="1:58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</row>
    <row r="606" spans="1:58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</row>
    <row r="607" spans="1:58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</row>
    <row r="608" spans="1:58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</row>
    <row r="609" spans="1:58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</row>
    <row r="610" spans="1:58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</row>
    <row r="611" spans="1:58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</row>
    <row r="612" spans="1:58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</row>
    <row r="613" spans="1:58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</row>
    <row r="614" spans="1:58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</row>
    <row r="615" spans="1:58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</row>
    <row r="616" spans="1:58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</row>
    <row r="617" spans="1:58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</row>
    <row r="618" spans="1:58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</row>
    <row r="619" spans="1:58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</row>
    <row r="620" spans="1:58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</row>
    <row r="621" spans="1:58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</row>
    <row r="622" spans="1:58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</row>
    <row r="623" spans="1:58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</row>
    <row r="624" spans="1:58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</row>
    <row r="625" spans="1:58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</row>
    <row r="626" spans="1:58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</row>
    <row r="627" spans="1:58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</row>
    <row r="628" spans="1:58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</row>
    <row r="629" spans="1:58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</row>
    <row r="630" spans="1:58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</row>
    <row r="631" spans="1:58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</row>
    <row r="632" spans="1:58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</row>
    <row r="633" spans="1:58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</row>
    <row r="634" spans="1:58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</row>
    <row r="635" spans="1:58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</row>
    <row r="636" spans="1:58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</row>
    <row r="637" spans="1:58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</row>
    <row r="638" spans="1:58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</row>
    <row r="639" spans="1:58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</row>
    <row r="640" spans="1:58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</row>
    <row r="641" spans="1:58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</row>
    <row r="642" spans="1:58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</row>
    <row r="643" spans="1:58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</row>
    <row r="644" spans="1:58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</row>
    <row r="645" spans="1:58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</row>
    <row r="646" spans="1:58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</row>
    <row r="647" spans="1:58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</row>
    <row r="648" spans="1:58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</row>
    <row r="649" spans="1:58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</row>
    <row r="650" spans="1:58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</row>
    <row r="651" spans="1:58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</row>
    <row r="652" spans="1:58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</row>
    <row r="653" spans="1:58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</row>
    <row r="654" spans="1:58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</row>
    <row r="655" spans="1:58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</row>
    <row r="656" spans="1:58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</row>
    <row r="657" spans="1:58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</row>
    <row r="658" spans="1:58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</row>
    <row r="659" spans="1:58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</row>
    <row r="660" spans="1:58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</row>
    <row r="661" spans="1:58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</row>
    <row r="662" spans="1:58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</row>
    <row r="663" spans="1:58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</row>
    <row r="664" spans="1:58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</row>
    <row r="665" spans="1:58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</row>
    <row r="666" spans="1:58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</row>
    <row r="667" spans="1:58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</row>
    <row r="668" spans="1:58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</row>
    <row r="669" spans="1:58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</row>
    <row r="670" spans="1:58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</row>
    <row r="671" spans="1:58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</row>
    <row r="672" spans="1:58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</row>
    <row r="673" spans="1:58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</row>
    <row r="674" spans="1:58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</row>
    <row r="675" spans="1:58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</row>
    <row r="676" spans="1:58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</row>
    <row r="677" spans="1:58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</row>
    <row r="678" spans="1:58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</row>
    <row r="679" spans="1:58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</row>
    <row r="680" spans="1:58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</row>
    <row r="681" spans="1:58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</row>
    <row r="682" spans="1:58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</row>
    <row r="683" spans="1:58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</row>
    <row r="684" spans="1:58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</row>
    <row r="685" spans="1:58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</row>
    <row r="686" spans="1:58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</row>
    <row r="687" spans="1:58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</row>
    <row r="688" spans="1:58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</row>
    <row r="689" spans="1:58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</row>
    <row r="690" spans="1:58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</row>
    <row r="691" spans="1:58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</row>
    <row r="692" spans="1:58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</row>
    <row r="693" spans="1:58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</row>
    <row r="694" spans="1:58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</row>
    <row r="695" spans="1:58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</row>
    <row r="696" spans="1:58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</row>
    <row r="697" spans="1:58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</row>
    <row r="698" spans="1:58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</row>
    <row r="699" spans="1:58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</row>
    <row r="700" spans="1:58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</row>
    <row r="701" spans="1:58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</row>
    <row r="702" spans="1:58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</row>
    <row r="703" spans="1:58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</row>
    <row r="704" spans="1:58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</row>
    <row r="705" spans="1:58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</row>
    <row r="706" spans="1:58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</row>
    <row r="707" spans="1:58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</row>
    <row r="708" spans="1:58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</row>
    <row r="709" spans="1:58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</row>
    <row r="710" spans="1:58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</row>
    <row r="711" spans="1:58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</row>
    <row r="712" spans="1:58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</row>
    <row r="713" spans="1:58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</row>
    <row r="714" spans="1:58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</row>
    <row r="715" spans="1:58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</row>
    <row r="716" spans="1:58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</row>
    <row r="717" spans="1:58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</row>
    <row r="718" spans="1:58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</row>
    <row r="719" spans="1:58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</row>
    <row r="720" spans="1:58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</row>
    <row r="721" spans="1:58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</row>
    <row r="722" spans="1:58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</row>
    <row r="723" spans="1:58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</row>
    <row r="724" spans="1:58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</row>
    <row r="725" spans="1:58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</row>
    <row r="726" spans="1:58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</row>
    <row r="727" spans="1:58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</row>
    <row r="728" spans="1:58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</row>
    <row r="729" spans="1:58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</row>
    <row r="730" spans="1:58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</row>
    <row r="731" spans="1:58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</row>
    <row r="732" spans="1:58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</row>
    <row r="733" spans="1:58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</row>
    <row r="734" spans="1:58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</row>
    <row r="735" spans="1:58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</row>
    <row r="736" spans="1:58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</row>
    <row r="737" spans="1:58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</row>
    <row r="738" spans="1:58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</row>
    <row r="739" spans="1:58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</row>
    <row r="740" spans="1:58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</row>
    <row r="741" spans="1:58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</row>
    <row r="742" spans="1:58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</row>
    <row r="743" spans="1:58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</row>
    <row r="744" spans="1:58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</row>
    <row r="745" spans="1:58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</row>
    <row r="746" spans="1:58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</row>
    <row r="747" spans="1:58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</row>
    <row r="748" spans="1:58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</row>
    <row r="749" spans="1:58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</row>
    <row r="750" spans="1:58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</row>
    <row r="751" spans="1:58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</row>
    <row r="752" spans="1:58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</row>
    <row r="753" spans="1:58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</row>
    <row r="754" spans="1:58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</row>
    <row r="755" spans="1:58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</row>
    <row r="756" spans="1:58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</row>
    <row r="757" spans="1:58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</row>
    <row r="758" spans="1:58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</row>
    <row r="759" spans="1:58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</row>
    <row r="760" spans="1:58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</row>
    <row r="761" spans="1:58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</row>
    <row r="762" spans="1:58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</row>
    <row r="763" spans="1:58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</row>
    <row r="764" spans="1:58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</row>
    <row r="765" spans="1:58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</row>
    <row r="766" spans="1:58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</row>
    <row r="767" spans="1:58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</row>
    <row r="768" spans="1:58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</row>
    <row r="769" spans="1:58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</row>
    <row r="770" spans="1:58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</row>
    <row r="771" spans="1:58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</row>
    <row r="772" spans="1:58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</row>
    <row r="773" spans="1:58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</row>
    <row r="774" spans="1:58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</row>
    <row r="775" spans="1:58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</row>
    <row r="776" spans="1:58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</row>
    <row r="777" spans="1:58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</row>
    <row r="778" spans="1:58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</row>
    <row r="779" spans="1:58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</row>
    <row r="780" spans="1:58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</row>
    <row r="781" spans="1:58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</row>
    <row r="782" spans="1:58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</row>
    <row r="783" spans="1:58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</row>
    <row r="784" spans="1:58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5"/>
      <c r="BF784" s="65"/>
    </row>
    <row r="785" spans="1:58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65"/>
      <c r="BF785" s="65"/>
    </row>
    <row r="786" spans="1:58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65"/>
      <c r="BF786" s="65"/>
    </row>
    <row r="787" spans="1:58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65"/>
      <c r="BF787" s="65"/>
    </row>
    <row r="788" spans="1:58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65"/>
      <c r="BF788" s="65"/>
    </row>
    <row r="789" spans="1:58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65"/>
      <c r="BF789" s="65"/>
    </row>
    <row r="790" spans="1:58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65"/>
      <c r="BF790" s="65"/>
    </row>
    <row r="791" spans="1:58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65"/>
      <c r="BF791" s="65"/>
    </row>
    <row r="792" spans="1:58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65"/>
      <c r="BF792" s="65"/>
    </row>
    <row r="793" spans="1:58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65"/>
      <c r="BF793" s="65"/>
    </row>
    <row r="794" spans="1:58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65"/>
      <c r="BF794" s="65"/>
    </row>
    <row r="795" spans="1:58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5"/>
      <c r="BF795" s="65"/>
    </row>
    <row r="796" spans="1:58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65"/>
      <c r="BF796" s="65"/>
    </row>
    <row r="797" spans="1:58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65"/>
      <c r="BF797" s="65"/>
    </row>
    <row r="798" spans="1:58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65"/>
      <c r="BF798" s="65"/>
    </row>
    <row r="799" spans="1:58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65"/>
      <c r="BF799" s="65"/>
    </row>
    <row r="800" spans="1:58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65"/>
      <c r="BF800" s="65"/>
    </row>
    <row r="801" spans="1:58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65"/>
      <c r="BF801" s="65"/>
    </row>
    <row r="802" spans="1:58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65"/>
      <c r="BF802" s="65"/>
    </row>
    <row r="803" spans="1:58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65"/>
      <c r="BF803" s="65"/>
    </row>
    <row r="804" spans="1:58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65"/>
      <c r="BF804" s="65"/>
    </row>
    <row r="805" spans="1:58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65"/>
      <c r="BF805" s="65"/>
    </row>
    <row r="806" spans="1:58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65"/>
      <c r="BF806" s="65"/>
    </row>
    <row r="807" spans="1:58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65"/>
      <c r="BF807" s="65"/>
    </row>
    <row r="808" spans="1:58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65"/>
      <c r="BF808" s="65"/>
    </row>
    <row r="809" spans="1:58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65"/>
      <c r="BF809" s="65"/>
    </row>
    <row r="810" spans="1:58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65"/>
      <c r="BF810" s="65"/>
    </row>
    <row r="811" spans="1:58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65"/>
      <c r="BF811" s="65"/>
    </row>
    <row r="812" spans="1:58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65"/>
      <c r="BF812" s="65"/>
    </row>
    <row r="813" spans="1:58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65"/>
      <c r="BF813" s="65"/>
    </row>
    <row r="814" spans="1:58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65"/>
      <c r="BF814" s="65"/>
    </row>
    <row r="815" spans="1:58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65"/>
      <c r="BF815" s="65"/>
    </row>
    <row r="816" spans="1:58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65"/>
      <c r="BF816" s="65"/>
    </row>
    <row r="817" spans="1:58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65"/>
      <c r="BF817" s="65"/>
    </row>
    <row r="818" spans="1:58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65"/>
      <c r="BF818" s="65"/>
    </row>
    <row r="819" spans="1:58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65"/>
      <c r="BF819" s="65"/>
    </row>
    <row r="820" spans="1:58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65"/>
      <c r="BF820" s="65"/>
    </row>
    <row r="821" spans="1:58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65"/>
      <c r="BF821" s="65"/>
    </row>
    <row r="822" spans="1:58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65"/>
      <c r="BF822" s="65"/>
    </row>
    <row r="823" spans="1:58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65"/>
      <c r="BF823" s="65"/>
    </row>
    <row r="824" spans="1:58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65"/>
      <c r="BF824" s="65"/>
    </row>
    <row r="825" spans="1:58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65"/>
      <c r="BF825" s="65"/>
    </row>
    <row r="826" spans="1:58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65"/>
      <c r="BF826" s="65"/>
    </row>
    <row r="827" spans="1:58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65"/>
      <c r="BF827" s="65"/>
    </row>
    <row r="828" spans="1:58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65"/>
      <c r="BF828" s="65"/>
    </row>
    <row r="829" spans="1:58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65"/>
      <c r="BF829" s="65"/>
    </row>
    <row r="830" spans="1:58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65"/>
      <c r="BF830" s="65"/>
    </row>
    <row r="831" spans="1:58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65"/>
      <c r="BF831" s="65"/>
    </row>
    <row r="832" spans="1:58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65"/>
      <c r="BF832" s="65"/>
    </row>
    <row r="833" spans="1:58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65"/>
      <c r="BF833" s="65"/>
    </row>
    <row r="834" spans="1:58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5"/>
      <c r="BF834" s="65"/>
    </row>
    <row r="835" spans="1:58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5"/>
      <c r="BF835" s="65"/>
    </row>
    <row r="836" spans="1:58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5"/>
      <c r="BF836" s="65"/>
    </row>
    <row r="837" spans="1:58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65"/>
      <c r="BF837" s="65"/>
    </row>
    <row r="838" spans="1:58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65"/>
      <c r="BF838" s="65"/>
    </row>
    <row r="839" spans="1:58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65"/>
      <c r="BF839" s="65"/>
    </row>
    <row r="840" spans="1:58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65"/>
      <c r="BF840" s="65"/>
    </row>
    <row r="841" spans="1:58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65"/>
      <c r="BF841" s="65"/>
    </row>
    <row r="842" spans="1:58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65"/>
      <c r="BF842" s="65"/>
    </row>
    <row r="843" spans="1:58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/>
      <c r="BB843" s="65"/>
      <c r="BC843" s="65"/>
      <c r="BD843" s="65"/>
      <c r="BE843" s="65"/>
      <c r="BF843" s="65"/>
    </row>
    <row r="844" spans="1:58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/>
      <c r="BB844" s="65"/>
      <c r="BC844" s="65"/>
      <c r="BD844" s="65"/>
      <c r="BE844" s="65"/>
      <c r="BF844" s="65"/>
    </row>
    <row r="845" spans="1:58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/>
      <c r="BB845" s="65"/>
      <c r="BC845" s="65"/>
      <c r="BD845" s="65"/>
      <c r="BE845" s="65"/>
      <c r="BF845" s="65"/>
    </row>
    <row r="846" spans="1:58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/>
      <c r="BB846" s="65"/>
      <c r="BC846" s="65"/>
      <c r="BD846" s="65"/>
      <c r="BE846" s="65"/>
      <c r="BF846" s="65"/>
    </row>
    <row r="847" spans="1:58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/>
      <c r="BB847" s="65"/>
      <c r="BC847" s="65"/>
      <c r="BD847" s="65"/>
      <c r="BE847" s="65"/>
      <c r="BF847" s="65"/>
    </row>
    <row r="848" spans="1:58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5"/>
      <c r="BF848" s="65"/>
    </row>
    <row r="849" spans="1:58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/>
      <c r="BB849" s="65"/>
      <c r="BC849" s="65"/>
      <c r="BD849" s="65"/>
      <c r="BE849" s="65"/>
      <c r="BF849" s="65"/>
    </row>
    <row r="850" spans="1:58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/>
      <c r="BB850" s="65"/>
      <c r="BC850" s="65"/>
      <c r="BD850" s="65"/>
      <c r="BE850" s="65"/>
      <c r="BF850" s="65"/>
    </row>
    <row r="851" spans="1:58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/>
      <c r="BB851" s="65"/>
      <c r="BC851" s="65"/>
      <c r="BD851" s="65"/>
      <c r="BE851" s="65"/>
      <c r="BF851" s="65"/>
    </row>
    <row r="852" spans="1:58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/>
      <c r="BB852" s="65"/>
      <c r="BC852" s="65"/>
      <c r="BD852" s="65"/>
      <c r="BE852" s="65"/>
      <c r="BF852" s="65"/>
    </row>
    <row r="853" spans="1:58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5"/>
      <c r="BF853" s="65"/>
    </row>
    <row r="854" spans="1:58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5"/>
      <c r="BF854" s="65"/>
    </row>
    <row r="855" spans="1:58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/>
      <c r="BB855" s="65"/>
      <c r="BC855" s="65"/>
      <c r="BD855" s="65"/>
      <c r="BE855" s="65"/>
      <c r="BF855" s="65"/>
    </row>
    <row r="856" spans="1:58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/>
      <c r="BB856" s="65"/>
      <c r="BC856" s="65"/>
      <c r="BD856" s="65"/>
      <c r="BE856" s="65"/>
      <c r="BF856" s="65"/>
    </row>
    <row r="857" spans="1:58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5"/>
      <c r="BF857" s="65"/>
    </row>
    <row r="858" spans="1:58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/>
      <c r="BB858" s="65"/>
      <c r="BC858" s="65"/>
      <c r="BD858" s="65"/>
      <c r="BE858" s="65"/>
      <c r="BF858" s="65"/>
    </row>
    <row r="859" spans="1:58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5"/>
      <c r="BF859" s="65"/>
    </row>
    <row r="860" spans="1:58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/>
      <c r="BB860" s="65"/>
      <c r="BC860" s="65"/>
      <c r="BD860" s="65"/>
      <c r="BE860" s="65"/>
      <c r="BF860" s="65"/>
    </row>
    <row r="861" spans="1:58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/>
      <c r="BB861" s="65"/>
      <c r="BC861" s="65"/>
      <c r="BD861" s="65"/>
      <c r="BE861" s="65"/>
      <c r="BF861" s="65"/>
    </row>
    <row r="862" spans="1:58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5"/>
      <c r="BF862" s="65"/>
    </row>
    <row r="863" spans="1:58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5"/>
      <c r="BF863" s="65"/>
    </row>
    <row r="864" spans="1:58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5"/>
      <c r="BF864" s="65"/>
    </row>
    <row r="865" spans="1:58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5"/>
      <c r="BF865" s="65"/>
    </row>
    <row r="866" spans="1:58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5"/>
      <c r="BF866" s="65"/>
    </row>
    <row r="867" spans="1:58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5"/>
      <c r="BF867" s="65"/>
    </row>
    <row r="868" spans="1:58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/>
      <c r="BB868" s="65"/>
      <c r="BC868" s="65"/>
      <c r="BD868" s="65"/>
      <c r="BE868" s="65"/>
      <c r="BF868" s="65"/>
    </row>
    <row r="869" spans="1:58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5"/>
      <c r="BF869" s="65"/>
    </row>
    <row r="870" spans="1:58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/>
      <c r="BB870" s="65"/>
      <c r="BC870" s="65"/>
      <c r="BD870" s="65"/>
      <c r="BE870" s="65"/>
      <c r="BF870" s="65"/>
    </row>
    <row r="871" spans="1:58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/>
      <c r="BB871" s="65"/>
      <c r="BC871" s="65"/>
      <c r="BD871" s="65"/>
      <c r="BE871" s="65"/>
      <c r="BF871" s="65"/>
    </row>
    <row r="872" spans="1:58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5"/>
      <c r="BF872" s="65"/>
    </row>
    <row r="873" spans="1:58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5"/>
      <c r="BF873" s="65"/>
    </row>
    <row r="874" spans="1:58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/>
      <c r="BB874" s="65"/>
      <c r="BC874" s="65"/>
      <c r="BD874" s="65"/>
      <c r="BE874" s="65"/>
      <c r="BF874" s="65"/>
    </row>
    <row r="875" spans="1:58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5"/>
      <c r="BF875" s="65"/>
    </row>
    <row r="876" spans="1:58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/>
      <c r="BB876" s="65"/>
      <c r="BC876" s="65"/>
      <c r="BD876" s="65"/>
      <c r="BE876" s="65"/>
      <c r="BF876" s="65"/>
    </row>
    <row r="877" spans="1:58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5"/>
      <c r="BF877" s="65"/>
    </row>
    <row r="878" spans="1:58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/>
      <c r="BB878" s="65"/>
      <c r="BC878" s="65"/>
      <c r="BD878" s="65"/>
      <c r="BE878" s="65"/>
      <c r="BF878" s="65"/>
    </row>
    <row r="879" spans="1:58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5"/>
      <c r="BF879" s="65"/>
    </row>
    <row r="880" spans="1:58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/>
      <c r="BB880" s="65"/>
      <c r="BC880" s="65"/>
      <c r="BD880" s="65"/>
      <c r="BE880" s="65"/>
      <c r="BF880" s="65"/>
    </row>
    <row r="881" spans="1:58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5"/>
      <c r="BF881" s="65"/>
    </row>
    <row r="882" spans="1:58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5"/>
      <c r="BF882" s="65"/>
    </row>
    <row r="883" spans="1:58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5"/>
      <c r="BF883" s="65"/>
    </row>
    <row r="884" spans="1:58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/>
      <c r="BB884" s="65"/>
      <c r="BC884" s="65"/>
      <c r="BD884" s="65"/>
      <c r="BE884" s="65"/>
      <c r="BF884" s="65"/>
    </row>
    <row r="885" spans="1:58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/>
      <c r="BB885" s="65"/>
      <c r="BC885" s="65"/>
      <c r="BD885" s="65"/>
      <c r="BE885" s="65"/>
      <c r="BF885" s="65"/>
    </row>
    <row r="886" spans="1:58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5"/>
      <c r="BF886" s="65"/>
    </row>
    <row r="887" spans="1:58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/>
      <c r="BB887" s="65"/>
      <c r="BC887" s="65"/>
      <c r="BD887" s="65"/>
      <c r="BE887" s="65"/>
      <c r="BF887" s="65"/>
    </row>
    <row r="888" spans="1:58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/>
      <c r="BB888" s="65"/>
      <c r="BC888" s="65"/>
      <c r="BD888" s="65"/>
      <c r="BE888" s="65"/>
      <c r="BF888" s="65"/>
    </row>
    <row r="889" spans="1:58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/>
      <c r="BB889" s="65"/>
      <c r="BC889" s="65"/>
      <c r="BD889" s="65"/>
      <c r="BE889" s="65"/>
      <c r="BF889" s="65"/>
    </row>
    <row r="890" spans="1:58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/>
      <c r="BB890" s="65"/>
      <c r="BC890" s="65"/>
      <c r="BD890" s="65"/>
      <c r="BE890" s="65"/>
      <c r="BF890" s="65"/>
    </row>
    <row r="891" spans="1:58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/>
      <c r="BB891" s="65"/>
      <c r="BC891" s="65"/>
      <c r="BD891" s="65"/>
      <c r="BE891" s="65"/>
      <c r="BF891" s="65"/>
    </row>
    <row r="892" spans="1:58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5"/>
      <c r="BF892" s="65"/>
    </row>
    <row r="893" spans="1:58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/>
      <c r="BB893" s="65"/>
      <c r="BC893" s="65"/>
      <c r="BD893" s="65"/>
      <c r="BE893" s="65"/>
      <c r="BF893" s="65"/>
    </row>
    <row r="894" spans="1:58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/>
      <c r="BB894" s="65"/>
      <c r="BC894" s="65"/>
      <c r="BD894" s="65"/>
      <c r="BE894" s="65"/>
      <c r="BF894" s="65"/>
    </row>
    <row r="895" spans="1:58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  <c r="BA895" s="65"/>
      <c r="BB895" s="65"/>
      <c r="BC895" s="65"/>
      <c r="BD895" s="65"/>
      <c r="BE895" s="65"/>
      <c r="BF895" s="65"/>
    </row>
    <row r="896" spans="1:58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/>
      <c r="BB896" s="65"/>
      <c r="BC896" s="65"/>
      <c r="BD896" s="65"/>
      <c r="BE896" s="65"/>
      <c r="BF896" s="65"/>
    </row>
    <row r="897" spans="1:58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/>
      <c r="BB897" s="65"/>
      <c r="BC897" s="65"/>
      <c r="BD897" s="65"/>
      <c r="BE897" s="65"/>
      <c r="BF897" s="65"/>
    </row>
    <row r="898" spans="1:58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/>
      <c r="BB898" s="65"/>
      <c r="BC898" s="65"/>
      <c r="BD898" s="65"/>
      <c r="BE898" s="65"/>
      <c r="BF898" s="65"/>
    </row>
    <row r="899" spans="1:58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/>
      <c r="BB899" s="65"/>
      <c r="BC899" s="65"/>
      <c r="BD899" s="65"/>
      <c r="BE899" s="65"/>
      <c r="BF899" s="65"/>
    </row>
    <row r="900" spans="1:58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/>
      <c r="BB900" s="65"/>
      <c r="BC900" s="65"/>
      <c r="BD900" s="65"/>
      <c r="BE900" s="65"/>
      <c r="BF900" s="65"/>
    </row>
    <row r="901" spans="1:58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5"/>
      <c r="BF901" s="65"/>
    </row>
    <row r="902" spans="1:58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/>
      <c r="BB902" s="65"/>
      <c r="BC902" s="65"/>
      <c r="BD902" s="65"/>
      <c r="BE902" s="65"/>
      <c r="BF902" s="65"/>
    </row>
    <row r="903" spans="1:58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/>
      <c r="BB903" s="65"/>
      <c r="BC903" s="65"/>
      <c r="BD903" s="65"/>
      <c r="BE903" s="65"/>
      <c r="BF903" s="65"/>
    </row>
    <row r="904" spans="1:58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/>
      <c r="BB904" s="65"/>
      <c r="BC904" s="65"/>
      <c r="BD904" s="65"/>
      <c r="BE904" s="65"/>
      <c r="BF904" s="65"/>
    </row>
    <row r="905" spans="1:58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/>
      <c r="BB905" s="65"/>
      <c r="BC905" s="65"/>
      <c r="BD905" s="65"/>
      <c r="BE905" s="65"/>
      <c r="BF905" s="65"/>
    </row>
    <row r="906" spans="1:58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/>
      <c r="BB906" s="65"/>
      <c r="BC906" s="65"/>
      <c r="BD906" s="65"/>
      <c r="BE906" s="65"/>
      <c r="BF906" s="65"/>
    </row>
    <row r="907" spans="1:58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/>
      <c r="BB907" s="65"/>
      <c r="BC907" s="65"/>
      <c r="BD907" s="65"/>
      <c r="BE907" s="65"/>
      <c r="BF907" s="65"/>
    </row>
    <row r="908" spans="1:58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/>
      <c r="BB908" s="65"/>
      <c r="BC908" s="65"/>
      <c r="BD908" s="65"/>
      <c r="BE908" s="65"/>
      <c r="BF908" s="65"/>
    </row>
    <row r="909" spans="1:58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/>
      <c r="BB909" s="65"/>
      <c r="BC909" s="65"/>
      <c r="BD909" s="65"/>
      <c r="BE909" s="65"/>
      <c r="BF909" s="65"/>
    </row>
    <row r="910" spans="1:58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/>
      <c r="BB910" s="65"/>
      <c r="BC910" s="65"/>
      <c r="BD910" s="65"/>
      <c r="BE910" s="65"/>
      <c r="BF910" s="65"/>
    </row>
    <row r="911" spans="1:58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/>
      <c r="BB911" s="65"/>
      <c r="BC911" s="65"/>
      <c r="BD911" s="65"/>
      <c r="BE911" s="65"/>
      <c r="BF911" s="65"/>
    </row>
    <row r="912" spans="1:58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/>
      <c r="BB912" s="65"/>
      <c r="BC912" s="65"/>
      <c r="BD912" s="65"/>
      <c r="BE912" s="65"/>
      <c r="BF912" s="65"/>
    </row>
    <row r="913" spans="1:58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/>
      <c r="BB913" s="65"/>
      <c r="BC913" s="65"/>
      <c r="BD913" s="65"/>
      <c r="BE913" s="65"/>
      <c r="BF913" s="65"/>
    </row>
    <row r="914" spans="1:58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/>
      <c r="BB914" s="65"/>
      <c r="BC914" s="65"/>
      <c r="BD914" s="65"/>
      <c r="BE914" s="65"/>
      <c r="BF914" s="65"/>
    </row>
    <row r="915" spans="1:58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/>
      <c r="BB915" s="65"/>
      <c r="BC915" s="65"/>
      <c r="BD915" s="65"/>
      <c r="BE915" s="65"/>
      <c r="BF915" s="65"/>
    </row>
    <row r="916" spans="1:58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/>
      <c r="BB916" s="65"/>
      <c r="BC916" s="65"/>
      <c r="BD916" s="65"/>
      <c r="BE916" s="65"/>
      <c r="BF916" s="65"/>
    </row>
    <row r="917" spans="1:58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/>
      <c r="BB917" s="65"/>
      <c r="BC917" s="65"/>
      <c r="BD917" s="65"/>
      <c r="BE917" s="65"/>
      <c r="BF917" s="65"/>
    </row>
    <row r="918" spans="1:58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5"/>
      <c r="BF918" s="65"/>
    </row>
    <row r="919" spans="1:58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  <c r="BA919" s="65"/>
      <c r="BB919" s="65"/>
      <c r="BC919" s="65"/>
      <c r="BD919" s="65"/>
      <c r="BE919" s="65"/>
      <c r="BF919" s="65"/>
    </row>
    <row r="920" spans="1:58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/>
      <c r="BB920" s="65"/>
      <c r="BC920" s="65"/>
      <c r="BD920" s="65"/>
      <c r="BE920" s="65"/>
      <c r="BF920" s="65"/>
    </row>
    <row r="921" spans="1:58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/>
      <c r="BB921" s="65"/>
      <c r="BC921" s="65"/>
      <c r="BD921" s="65"/>
      <c r="BE921" s="65"/>
      <c r="BF921" s="65"/>
    </row>
    <row r="922" spans="1:58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5"/>
      <c r="BF922" s="65"/>
    </row>
    <row r="923" spans="1:58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5"/>
      <c r="BF923" s="65"/>
    </row>
    <row r="924" spans="1:58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5"/>
      <c r="BF924" s="65"/>
    </row>
    <row r="925" spans="1:58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5"/>
      <c r="BF925" s="65"/>
    </row>
    <row r="926" spans="1:58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/>
      <c r="BB926" s="65"/>
      <c r="BC926" s="65"/>
      <c r="BD926" s="65"/>
      <c r="BE926" s="65"/>
      <c r="BF926" s="65"/>
    </row>
    <row r="927" spans="1:58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5"/>
      <c r="BF927" s="65"/>
    </row>
    <row r="928" spans="1:58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/>
      <c r="BB928" s="65"/>
      <c r="BC928" s="65"/>
      <c r="BD928" s="65"/>
      <c r="BE928" s="65"/>
      <c r="BF928" s="65"/>
    </row>
    <row r="929" spans="1:58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5"/>
      <c r="BF929" s="65"/>
    </row>
    <row r="930" spans="1:58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/>
      <c r="BB930" s="65"/>
      <c r="BC930" s="65"/>
      <c r="BD930" s="65"/>
      <c r="BE930" s="65"/>
      <c r="BF930" s="65"/>
    </row>
    <row r="931" spans="1:58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5"/>
      <c r="BF931" s="65"/>
    </row>
    <row r="932" spans="1:58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/>
      <c r="BB932" s="65"/>
      <c r="BC932" s="65"/>
      <c r="BD932" s="65"/>
      <c r="BE932" s="65"/>
      <c r="BF932" s="65"/>
    </row>
    <row r="933" spans="1:58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/>
      <c r="BB933" s="65"/>
      <c r="BC933" s="65"/>
      <c r="BD933" s="65"/>
      <c r="BE933" s="65"/>
      <c r="BF933" s="65"/>
    </row>
    <row r="934" spans="1:58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5"/>
      <c r="BF934" s="65"/>
    </row>
    <row r="935" spans="1:58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/>
      <c r="BB935" s="65"/>
      <c r="BC935" s="65"/>
      <c r="BD935" s="65"/>
      <c r="BE935" s="65"/>
      <c r="BF935" s="65"/>
    </row>
    <row r="936" spans="1:58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5"/>
      <c r="BF936" s="65"/>
    </row>
    <row r="937" spans="1:58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5"/>
      <c r="BF937" s="65"/>
    </row>
    <row r="938" spans="1:58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/>
      <c r="BB938" s="65"/>
      <c r="BC938" s="65"/>
      <c r="BD938" s="65"/>
      <c r="BE938" s="65"/>
      <c r="BF938" s="65"/>
    </row>
    <row r="939" spans="1:58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/>
      <c r="BB939" s="65"/>
      <c r="BC939" s="65"/>
      <c r="BD939" s="65"/>
      <c r="BE939" s="65"/>
      <c r="BF939" s="65"/>
    </row>
    <row r="940" spans="1:58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5"/>
      <c r="BF940" s="65"/>
    </row>
    <row r="941" spans="1:58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/>
      <c r="BB941" s="65"/>
      <c r="BC941" s="65"/>
      <c r="BD941" s="65"/>
      <c r="BE941" s="65"/>
      <c r="BF941" s="65"/>
    </row>
    <row r="942" spans="1:58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/>
      <c r="BB942" s="65"/>
      <c r="BC942" s="65"/>
      <c r="BD942" s="65"/>
      <c r="BE942" s="65"/>
      <c r="BF942" s="65"/>
    </row>
    <row r="943" spans="1:58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/>
      <c r="BB943" s="65"/>
      <c r="BC943" s="65"/>
      <c r="BD943" s="65"/>
      <c r="BE943" s="65"/>
      <c r="BF943" s="65"/>
    </row>
    <row r="944" spans="1:58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5"/>
      <c r="BF944" s="65"/>
    </row>
    <row r="945" spans="1:58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  <c r="BA945" s="65"/>
      <c r="BB945" s="65"/>
      <c r="BC945" s="65"/>
      <c r="BD945" s="65"/>
      <c r="BE945" s="65"/>
      <c r="BF945" s="65"/>
    </row>
    <row r="946" spans="1:58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  <c r="AP946" s="65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  <c r="BA946" s="65"/>
      <c r="BB946" s="65"/>
      <c r="BC946" s="65"/>
      <c r="BD946" s="65"/>
      <c r="BE946" s="65"/>
      <c r="BF946" s="65"/>
    </row>
    <row r="947" spans="1:58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  <c r="AP947" s="65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  <c r="BA947" s="65"/>
      <c r="BB947" s="65"/>
      <c r="BC947" s="65"/>
      <c r="BD947" s="65"/>
      <c r="BE947" s="65"/>
      <c r="BF947" s="65"/>
    </row>
    <row r="948" spans="1:58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/>
      <c r="BB948" s="65"/>
      <c r="BC948" s="65"/>
      <c r="BD948" s="65"/>
      <c r="BE948" s="65"/>
      <c r="BF948" s="65"/>
    </row>
    <row r="949" spans="1:58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/>
      <c r="BB949" s="65"/>
      <c r="BC949" s="65"/>
      <c r="BD949" s="65"/>
      <c r="BE949" s="65"/>
      <c r="BF949" s="65"/>
    </row>
    <row r="950" spans="1:58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5"/>
      <c r="BF950" s="65"/>
    </row>
    <row r="951" spans="1:58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5"/>
      <c r="BF951" s="65"/>
    </row>
    <row r="952" spans="1:58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5"/>
      <c r="BF952" s="65"/>
    </row>
    <row r="953" spans="1:58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/>
      <c r="BB953" s="65"/>
      <c r="BC953" s="65"/>
      <c r="BD953" s="65"/>
      <c r="BE953" s="65"/>
      <c r="BF953" s="65"/>
    </row>
    <row r="954" spans="1:58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/>
      <c r="BB954" s="65"/>
      <c r="BC954" s="65"/>
      <c r="BD954" s="65"/>
      <c r="BE954" s="65"/>
      <c r="BF954" s="65"/>
    </row>
    <row r="955" spans="1:58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/>
      <c r="BB955" s="65"/>
      <c r="BC955" s="65"/>
      <c r="BD955" s="65"/>
      <c r="BE955" s="65"/>
      <c r="BF955" s="65"/>
    </row>
    <row r="956" spans="1:58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/>
      <c r="BB956" s="65"/>
      <c r="BC956" s="65"/>
      <c r="BD956" s="65"/>
      <c r="BE956" s="65"/>
      <c r="BF956" s="65"/>
    </row>
    <row r="957" spans="1:58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/>
      <c r="BB957" s="65"/>
      <c r="BC957" s="65"/>
      <c r="BD957" s="65"/>
      <c r="BE957" s="65"/>
      <c r="BF957" s="65"/>
    </row>
    <row r="958" spans="1:58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/>
      <c r="BB958" s="65"/>
      <c r="BC958" s="65"/>
      <c r="BD958" s="65"/>
      <c r="BE958" s="65"/>
      <c r="BF958" s="65"/>
    </row>
    <row r="959" spans="1:58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/>
      <c r="BB959" s="65"/>
      <c r="BC959" s="65"/>
      <c r="BD959" s="65"/>
      <c r="BE959" s="65"/>
      <c r="BF959" s="65"/>
    </row>
    <row r="960" spans="1:58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/>
      <c r="BB960" s="65"/>
      <c r="BC960" s="65"/>
      <c r="BD960" s="65"/>
      <c r="BE960" s="65"/>
      <c r="BF960" s="65"/>
    </row>
    <row r="961" spans="1:58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/>
      <c r="BB961" s="65"/>
      <c r="BC961" s="65"/>
      <c r="BD961" s="65"/>
      <c r="BE961" s="65"/>
      <c r="BF961" s="65"/>
    </row>
    <row r="962" spans="1:58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/>
      <c r="BB962" s="65"/>
      <c r="BC962" s="65"/>
      <c r="BD962" s="65"/>
      <c r="BE962" s="65"/>
      <c r="BF962" s="65"/>
    </row>
    <row r="963" spans="1:58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5"/>
      <c r="BF963" s="65"/>
    </row>
    <row r="964" spans="1:58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5"/>
      <c r="BF964" s="65"/>
    </row>
    <row r="965" spans="1:58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/>
      <c r="BB965" s="65"/>
      <c r="BC965" s="65"/>
      <c r="BD965" s="65"/>
      <c r="BE965" s="65"/>
      <c r="BF965" s="65"/>
    </row>
    <row r="966" spans="1:58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5"/>
      <c r="BF966" s="65"/>
    </row>
    <row r="967" spans="1:58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5"/>
      <c r="BF967" s="65"/>
    </row>
    <row r="968" spans="1:58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/>
      <c r="BB968" s="65"/>
      <c r="BC968" s="65"/>
      <c r="BD968" s="65"/>
      <c r="BE968" s="65"/>
      <c r="BF968" s="65"/>
    </row>
    <row r="969" spans="1:58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/>
      <c r="BB969" s="65"/>
      <c r="BC969" s="65"/>
      <c r="BD969" s="65"/>
      <c r="BE969" s="65"/>
      <c r="BF969" s="65"/>
    </row>
    <row r="970" spans="1:58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5"/>
      <c r="BF970" s="65"/>
    </row>
    <row r="971" spans="1:58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5"/>
      <c r="BF971" s="65"/>
    </row>
    <row r="972" spans="1:58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/>
      <c r="BB972" s="65"/>
      <c r="BC972" s="65"/>
      <c r="BD972" s="65"/>
      <c r="BE972" s="65"/>
      <c r="BF972" s="65"/>
    </row>
    <row r="973" spans="1:58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5"/>
      <c r="BF973" s="65"/>
    </row>
    <row r="974" spans="1:58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5"/>
      <c r="BF974" s="65"/>
    </row>
    <row r="975" spans="1:58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/>
      <c r="BB975" s="65"/>
      <c r="BC975" s="65"/>
      <c r="BD975" s="65"/>
      <c r="BE975" s="65"/>
      <c r="BF975" s="65"/>
    </row>
    <row r="976" spans="1:58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5"/>
      <c r="BF976" s="65"/>
    </row>
    <row r="977" spans="1:58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5"/>
      <c r="BF977" s="65"/>
    </row>
    <row r="978" spans="1:58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/>
      <c r="BB978" s="65"/>
      <c r="BC978" s="65"/>
      <c r="BD978" s="65"/>
      <c r="BE978" s="65"/>
      <c r="BF978" s="65"/>
    </row>
    <row r="979" spans="1:58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</row>
    <row r="980" spans="1:58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5"/>
      <c r="BF980" s="65"/>
    </row>
    <row r="981" spans="1:58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5"/>
      <c r="BF981" s="65"/>
    </row>
    <row r="982" spans="1:58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/>
      <c r="BB982" s="65"/>
      <c r="BC982" s="65"/>
      <c r="BD982" s="65"/>
      <c r="BE982" s="65"/>
      <c r="BF982" s="65"/>
    </row>
    <row r="983" spans="1:58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5"/>
      <c r="BF983" s="65"/>
    </row>
    <row r="984" spans="1:58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5"/>
      <c r="BF984" s="65"/>
    </row>
    <row r="985" spans="1:58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/>
      <c r="BB985" s="65"/>
      <c r="BC985" s="65"/>
      <c r="BD985" s="65"/>
      <c r="BE985" s="65"/>
      <c r="BF985" s="65"/>
    </row>
    <row r="986" spans="1:58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5"/>
      <c r="BF986" s="65"/>
    </row>
    <row r="987" spans="1:58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/>
      <c r="BB987" s="65"/>
      <c r="BC987" s="65"/>
      <c r="BD987" s="65"/>
      <c r="BE987" s="65"/>
      <c r="BF987" s="65"/>
    </row>
    <row r="988" spans="1:58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  <c r="AP988" s="65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/>
      <c r="BB988" s="65"/>
      <c r="BC988" s="65"/>
      <c r="BD988" s="65"/>
      <c r="BE988" s="65"/>
      <c r="BF988" s="65"/>
    </row>
    <row r="989" spans="1:58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/>
      <c r="BB989" s="65"/>
      <c r="BC989" s="65"/>
      <c r="BD989" s="65"/>
      <c r="BE989" s="65"/>
      <c r="BF989" s="65"/>
    </row>
    <row r="990" spans="1:58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  <c r="AP990" s="65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/>
      <c r="BB990" s="65"/>
      <c r="BC990" s="65"/>
      <c r="BD990" s="65"/>
      <c r="BE990" s="65"/>
      <c r="BF990" s="65"/>
    </row>
    <row r="991" spans="1:58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5"/>
      <c r="BF991" s="65"/>
    </row>
    <row r="992" spans="1:58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  <c r="AP992" s="65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/>
      <c r="BB992" s="65"/>
      <c r="BC992" s="65"/>
      <c r="BD992" s="65"/>
      <c r="BE992" s="65"/>
      <c r="BF992" s="65"/>
    </row>
    <row r="993" spans="1:58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5"/>
      <c r="BF993" s="65"/>
    </row>
    <row r="994" spans="1:58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/>
      <c r="BB994" s="65"/>
      <c r="BC994" s="65"/>
      <c r="BD994" s="65"/>
      <c r="BE994" s="65"/>
      <c r="BF994" s="65"/>
    </row>
    <row r="995" spans="1:58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/>
      <c r="BB995" s="65"/>
      <c r="BC995" s="65"/>
      <c r="BD995" s="65"/>
      <c r="BE995" s="65"/>
      <c r="BF995" s="65"/>
    </row>
    <row r="996" spans="1:58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65"/>
      <c r="AN996" s="65"/>
      <c r="AO996" s="65"/>
      <c r="AP996" s="65"/>
      <c r="AQ996" s="65"/>
      <c r="AR996" s="65"/>
      <c r="AS996" s="65"/>
      <c r="AT996" s="65"/>
      <c r="AU996" s="65"/>
      <c r="AV996" s="65"/>
      <c r="AW996" s="65"/>
      <c r="AX996" s="65"/>
      <c r="AY996" s="65"/>
      <c r="AZ996" s="65"/>
      <c r="BA996" s="65"/>
      <c r="BB996" s="65"/>
      <c r="BC996" s="65"/>
      <c r="BD996" s="65"/>
      <c r="BE996" s="65"/>
      <c r="BF996" s="65"/>
    </row>
    <row r="997" spans="1:58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65"/>
      <c r="AZ997" s="65"/>
      <c r="BA997" s="65"/>
      <c r="BB997" s="65"/>
      <c r="BC997" s="65"/>
      <c r="BD997" s="65"/>
      <c r="BE997" s="65"/>
      <c r="BF997" s="65"/>
    </row>
    <row r="998" spans="1:58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65"/>
      <c r="AN998" s="65"/>
      <c r="AO998" s="65"/>
      <c r="AP998" s="65"/>
      <c r="AQ998" s="65"/>
      <c r="AR998" s="65"/>
      <c r="AS998" s="65"/>
      <c r="AT998" s="65"/>
      <c r="AU998" s="65"/>
      <c r="AV998" s="65"/>
      <c r="AW998" s="65"/>
      <c r="AX998" s="65"/>
      <c r="AY998" s="65"/>
      <c r="AZ998" s="65"/>
      <c r="BA998" s="65"/>
      <c r="BB998" s="65"/>
      <c r="BC998" s="65"/>
      <c r="BD998" s="65"/>
      <c r="BE998" s="65"/>
      <c r="BF998" s="65"/>
    </row>
    <row r="999" spans="1:58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65"/>
      <c r="AN999" s="65"/>
      <c r="AO999" s="65"/>
      <c r="AP999" s="65"/>
      <c r="AQ999" s="65"/>
      <c r="AR999" s="65"/>
      <c r="AS999" s="65"/>
      <c r="AT999" s="65"/>
      <c r="AU999" s="65"/>
      <c r="AV999" s="65"/>
      <c r="AW999" s="65"/>
      <c r="AX999" s="65"/>
      <c r="AY999" s="65"/>
      <c r="AZ999" s="65"/>
      <c r="BA999" s="65"/>
      <c r="BB999" s="65"/>
      <c r="BC999" s="65"/>
      <c r="BD999" s="65"/>
      <c r="BE999" s="65"/>
      <c r="BF999" s="65"/>
    </row>
    <row r="1000" spans="1:58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65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/>
      <c r="BB1000" s="65"/>
      <c r="BC1000" s="65"/>
      <c r="BD1000" s="65"/>
      <c r="BE1000" s="65"/>
      <c r="BF1000" s="65"/>
    </row>
    <row r="1001" spans="1:58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65"/>
      <c r="AQ1001" s="65"/>
      <c r="AR1001" s="65"/>
      <c r="AS1001" s="65"/>
      <c r="AT1001" s="65"/>
      <c r="AU1001" s="65"/>
      <c r="AV1001" s="65"/>
      <c r="AW1001" s="65"/>
      <c r="AX1001" s="65"/>
      <c r="AY1001" s="65"/>
      <c r="AZ1001" s="65"/>
      <c r="BA1001" s="65"/>
      <c r="BB1001" s="65"/>
      <c r="BC1001" s="65"/>
      <c r="BD1001" s="65"/>
      <c r="BE1001" s="65"/>
      <c r="BF1001" s="65"/>
    </row>
    <row r="1002" spans="1:58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  <c r="AF1002" s="65"/>
      <c r="AG1002" s="65"/>
      <c r="AH1002" s="65"/>
      <c r="AI1002" s="65"/>
      <c r="AJ1002" s="65"/>
      <c r="AK1002" s="65"/>
      <c r="AL1002" s="65"/>
      <c r="AM1002" s="65"/>
      <c r="AN1002" s="65"/>
      <c r="AO1002" s="65"/>
      <c r="AP1002" s="65"/>
      <c r="AQ1002" s="65"/>
      <c r="AR1002" s="65"/>
      <c r="AS1002" s="65"/>
      <c r="AT1002" s="65"/>
      <c r="AU1002" s="65"/>
      <c r="AV1002" s="65"/>
      <c r="AW1002" s="65"/>
      <c r="AX1002" s="65"/>
      <c r="AY1002" s="65"/>
      <c r="AZ1002" s="65"/>
      <c r="BA1002" s="65"/>
      <c r="BB1002" s="65"/>
      <c r="BC1002" s="65"/>
      <c r="BD1002" s="65"/>
      <c r="BE1002" s="65"/>
      <c r="BF1002" s="65"/>
    </row>
    <row r="1003" spans="1:58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65"/>
      <c r="AW1003" s="65"/>
      <c r="AX1003" s="65"/>
      <c r="AY1003" s="65"/>
      <c r="AZ1003" s="65"/>
      <c r="BA1003" s="65"/>
      <c r="BB1003" s="65"/>
      <c r="BC1003" s="65"/>
      <c r="BD1003" s="65"/>
      <c r="BE1003" s="65"/>
      <c r="BF1003" s="65"/>
    </row>
    <row r="1004" spans="1:58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  <c r="AF1004" s="65"/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65"/>
      <c r="AQ1004" s="65"/>
      <c r="AR1004" s="65"/>
      <c r="AS1004" s="65"/>
      <c r="AT1004" s="65"/>
      <c r="AU1004" s="65"/>
      <c r="AV1004" s="65"/>
      <c r="AW1004" s="65"/>
      <c r="AX1004" s="65"/>
      <c r="AY1004" s="65"/>
      <c r="AZ1004" s="65"/>
      <c r="BA1004" s="65"/>
      <c r="BB1004" s="65"/>
      <c r="BC1004" s="65"/>
      <c r="BD1004" s="65"/>
      <c r="BE1004" s="65"/>
      <c r="BF1004" s="65"/>
    </row>
    <row r="1005" spans="1:58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  <c r="AF1005" s="65"/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65"/>
      <c r="AQ1005" s="65"/>
      <c r="AR1005" s="65"/>
      <c r="AS1005" s="65"/>
      <c r="AT1005" s="65"/>
      <c r="AU1005" s="65"/>
      <c r="AV1005" s="65"/>
      <c r="AW1005" s="65"/>
      <c r="AX1005" s="65"/>
      <c r="AY1005" s="65"/>
      <c r="AZ1005" s="65"/>
      <c r="BA1005" s="65"/>
      <c r="BB1005" s="65"/>
      <c r="BC1005" s="65"/>
      <c r="BD1005" s="65"/>
      <c r="BE1005" s="65"/>
      <c r="BF1005" s="65"/>
    </row>
    <row r="1006" spans="1:58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  <c r="AF1006" s="65"/>
      <c r="AG1006" s="65"/>
      <c r="AH1006" s="65"/>
      <c r="AI1006" s="65"/>
      <c r="AJ1006" s="65"/>
      <c r="AK1006" s="65"/>
      <c r="AL1006" s="65"/>
      <c r="AM1006" s="65"/>
      <c r="AN1006" s="65"/>
      <c r="AO1006" s="65"/>
      <c r="AP1006" s="65"/>
      <c r="AQ1006" s="65"/>
      <c r="AR1006" s="65"/>
      <c r="AS1006" s="65"/>
      <c r="AT1006" s="65"/>
      <c r="AU1006" s="65"/>
      <c r="AV1006" s="65"/>
      <c r="AW1006" s="65"/>
      <c r="AX1006" s="65"/>
      <c r="AY1006" s="65"/>
      <c r="AZ1006" s="65"/>
      <c r="BA1006" s="65"/>
      <c r="BB1006" s="65"/>
      <c r="BC1006" s="65"/>
      <c r="BD1006" s="65"/>
      <c r="BE1006" s="65"/>
      <c r="BF1006" s="65"/>
    </row>
    <row r="1007" spans="1:58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  <c r="AF1007" s="65"/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65"/>
      <c r="AQ1007" s="65"/>
      <c r="AR1007" s="65"/>
      <c r="AS1007" s="65"/>
      <c r="AT1007" s="65"/>
      <c r="AU1007" s="65"/>
      <c r="AV1007" s="65"/>
      <c r="AW1007" s="65"/>
      <c r="AX1007" s="65"/>
      <c r="AY1007" s="65"/>
      <c r="AZ1007" s="65"/>
      <c r="BA1007" s="65"/>
      <c r="BB1007" s="65"/>
      <c r="BC1007" s="65"/>
      <c r="BD1007" s="65"/>
      <c r="BE1007" s="65"/>
      <c r="BF1007" s="65"/>
    </row>
    <row r="1008" spans="1:58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5"/>
      <c r="BF1008" s="65"/>
    </row>
    <row r="1009" spans="1:58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  <c r="AF1009" s="65"/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65"/>
      <c r="AQ1009" s="65"/>
      <c r="AR1009" s="65"/>
      <c r="AS1009" s="65"/>
      <c r="AT1009" s="65"/>
      <c r="AU1009" s="65"/>
      <c r="AV1009" s="65"/>
      <c r="AW1009" s="65"/>
      <c r="AX1009" s="65"/>
      <c r="AY1009" s="65"/>
      <c r="AZ1009" s="65"/>
      <c r="BA1009" s="65"/>
      <c r="BB1009" s="65"/>
      <c r="BC1009" s="65"/>
      <c r="BD1009" s="65"/>
      <c r="BE1009" s="65"/>
      <c r="BF1009" s="65"/>
    </row>
    <row r="1010" spans="1:58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65"/>
      <c r="AW1010" s="65"/>
      <c r="AX1010" s="65"/>
      <c r="AY1010" s="65"/>
      <c r="AZ1010" s="65"/>
      <c r="BA1010" s="65"/>
      <c r="BB1010" s="65"/>
      <c r="BC1010" s="65"/>
      <c r="BD1010" s="65"/>
      <c r="BE1010" s="65"/>
      <c r="BF1010" s="65"/>
    </row>
    <row r="1011" spans="1:58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  <c r="AF1011" s="65"/>
      <c r="AG1011" s="65"/>
      <c r="AH1011" s="65"/>
      <c r="AI1011" s="65"/>
      <c r="AJ1011" s="65"/>
      <c r="AK1011" s="65"/>
      <c r="AL1011" s="65"/>
      <c r="AM1011" s="65"/>
      <c r="AN1011" s="65"/>
      <c r="AO1011" s="65"/>
      <c r="AP1011" s="65"/>
      <c r="AQ1011" s="65"/>
      <c r="AR1011" s="65"/>
      <c r="AS1011" s="65"/>
      <c r="AT1011" s="65"/>
      <c r="AU1011" s="65"/>
      <c r="AV1011" s="65"/>
      <c r="AW1011" s="65"/>
      <c r="AX1011" s="65"/>
      <c r="AY1011" s="65"/>
      <c r="AZ1011" s="65"/>
      <c r="BA1011" s="65"/>
      <c r="BB1011" s="65"/>
      <c r="BC1011" s="65"/>
      <c r="BD1011" s="65"/>
      <c r="BE1011" s="65"/>
      <c r="BF1011" s="65"/>
    </row>
    <row r="1012" spans="1:58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  <c r="AF1012" s="65"/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65"/>
      <c r="AQ1012" s="65"/>
      <c r="AR1012" s="65"/>
      <c r="AS1012" s="65"/>
      <c r="AT1012" s="65"/>
      <c r="AU1012" s="65"/>
      <c r="AV1012" s="65"/>
      <c r="AW1012" s="65"/>
      <c r="AX1012" s="65"/>
      <c r="AY1012" s="65"/>
      <c r="AZ1012" s="65"/>
      <c r="BA1012" s="65"/>
      <c r="BB1012" s="65"/>
      <c r="BC1012" s="65"/>
      <c r="BD1012" s="65"/>
      <c r="BE1012" s="65"/>
      <c r="BF1012" s="65"/>
    </row>
    <row r="1013" spans="1:58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  <c r="AF1013" s="65"/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65"/>
      <c r="AQ1013" s="65"/>
      <c r="AR1013" s="65"/>
      <c r="AS1013" s="65"/>
      <c r="AT1013" s="65"/>
      <c r="AU1013" s="65"/>
      <c r="AV1013" s="65"/>
      <c r="AW1013" s="65"/>
      <c r="AX1013" s="65"/>
      <c r="AY1013" s="65"/>
      <c r="AZ1013" s="65"/>
      <c r="BA1013" s="65"/>
      <c r="BB1013" s="65"/>
      <c r="BC1013" s="65"/>
      <c r="BD1013" s="65"/>
      <c r="BE1013" s="65"/>
      <c r="BF1013" s="65"/>
    </row>
    <row r="1014" spans="1:58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  <c r="AF1014" s="65"/>
      <c r="AG1014" s="65"/>
      <c r="AH1014" s="65"/>
      <c r="AI1014" s="65"/>
      <c r="AJ1014" s="65"/>
      <c r="AK1014" s="65"/>
      <c r="AL1014" s="65"/>
      <c r="AM1014" s="65"/>
      <c r="AN1014" s="65"/>
      <c r="AO1014" s="65"/>
      <c r="AP1014" s="65"/>
      <c r="AQ1014" s="65"/>
      <c r="AR1014" s="65"/>
      <c r="AS1014" s="65"/>
      <c r="AT1014" s="65"/>
      <c r="AU1014" s="65"/>
      <c r="AV1014" s="65"/>
      <c r="AW1014" s="65"/>
      <c r="AX1014" s="65"/>
      <c r="AY1014" s="65"/>
      <c r="AZ1014" s="65"/>
      <c r="BA1014" s="65"/>
      <c r="BB1014" s="65"/>
      <c r="BC1014" s="65"/>
      <c r="BD1014" s="65"/>
      <c r="BE1014" s="65"/>
      <c r="BF1014" s="65"/>
    </row>
    <row r="1015" spans="1:58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  <c r="AF1015" s="65"/>
      <c r="AG1015" s="65"/>
      <c r="AH1015" s="65"/>
      <c r="AI1015" s="65"/>
      <c r="AJ1015" s="65"/>
      <c r="AK1015" s="65"/>
      <c r="AL1015" s="65"/>
      <c r="AM1015" s="65"/>
      <c r="AN1015" s="65"/>
      <c r="AO1015" s="65"/>
      <c r="AP1015" s="65"/>
      <c r="AQ1015" s="65"/>
      <c r="AR1015" s="65"/>
      <c r="AS1015" s="65"/>
      <c r="AT1015" s="65"/>
      <c r="AU1015" s="65"/>
      <c r="AV1015" s="65"/>
      <c r="AW1015" s="65"/>
      <c r="AX1015" s="65"/>
      <c r="AY1015" s="65"/>
      <c r="AZ1015" s="65"/>
      <c r="BA1015" s="65"/>
      <c r="BB1015" s="65"/>
      <c r="BC1015" s="65"/>
      <c r="BD1015" s="65"/>
      <c r="BE1015" s="65"/>
      <c r="BF1015" s="65"/>
    </row>
    <row r="1016" spans="1:58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  <c r="AF1016" s="65"/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5"/>
      <c r="BF1016" s="65"/>
    </row>
    <row r="1017" spans="1:58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  <c r="AF1017" s="65"/>
      <c r="AG1017" s="65"/>
      <c r="AH1017" s="65"/>
      <c r="AI1017" s="65"/>
      <c r="AJ1017" s="65"/>
      <c r="AK1017" s="65"/>
      <c r="AL1017" s="65"/>
      <c r="AM1017" s="65"/>
      <c r="AN1017" s="65"/>
      <c r="AO1017" s="65"/>
      <c r="AP1017" s="65"/>
      <c r="AQ1017" s="65"/>
      <c r="AR1017" s="65"/>
      <c r="AS1017" s="65"/>
      <c r="AT1017" s="65"/>
      <c r="AU1017" s="65"/>
      <c r="AV1017" s="65"/>
      <c r="AW1017" s="65"/>
      <c r="AX1017" s="65"/>
      <c r="AY1017" s="65"/>
      <c r="AZ1017" s="65"/>
      <c r="BA1017" s="65"/>
      <c r="BB1017" s="65"/>
      <c r="BC1017" s="65"/>
      <c r="BD1017" s="65"/>
      <c r="BE1017" s="65"/>
      <c r="BF1017" s="65"/>
    </row>
    <row r="1018" spans="1:58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5"/>
      <c r="BF1018" s="65"/>
    </row>
    <row r="1019" spans="1:58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  <c r="AF1019" s="65"/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65"/>
      <c r="AQ1019" s="65"/>
      <c r="AR1019" s="65"/>
      <c r="AS1019" s="65"/>
      <c r="AT1019" s="65"/>
      <c r="AU1019" s="65"/>
      <c r="AV1019" s="65"/>
      <c r="AW1019" s="65"/>
      <c r="AX1019" s="65"/>
      <c r="AY1019" s="65"/>
      <c r="AZ1019" s="65"/>
      <c r="BA1019" s="65"/>
      <c r="BB1019" s="65"/>
      <c r="BC1019" s="65"/>
      <c r="BD1019" s="65"/>
      <c r="BE1019" s="65"/>
      <c r="BF1019" s="65"/>
    </row>
    <row r="1020" spans="1:58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  <c r="AF1020" s="65"/>
      <c r="AG1020" s="65"/>
      <c r="AH1020" s="65"/>
      <c r="AI1020" s="65"/>
      <c r="AJ1020" s="65"/>
      <c r="AK1020" s="65"/>
      <c r="AL1020" s="65"/>
      <c r="AM1020" s="65"/>
      <c r="AN1020" s="65"/>
      <c r="AO1020" s="65"/>
      <c r="AP1020" s="65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5"/>
      <c r="BF1020" s="65"/>
    </row>
    <row r="1021" spans="1:58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  <c r="AF1021" s="65"/>
      <c r="AG1021" s="65"/>
      <c r="AH1021" s="65"/>
      <c r="AI1021" s="65"/>
      <c r="AJ1021" s="65"/>
      <c r="AK1021" s="65"/>
      <c r="AL1021" s="65"/>
      <c r="AM1021" s="65"/>
      <c r="AN1021" s="65"/>
      <c r="AO1021" s="65"/>
      <c r="AP1021" s="65"/>
      <c r="AQ1021" s="65"/>
      <c r="AR1021" s="65"/>
      <c r="AS1021" s="65"/>
      <c r="AT1021" s="65"/>
      <c r="AU1021" s="65"/>
      <c r="AV1021" s="65"/>
      <c r="AW1021" s="65"/>
      <c r="AX1021" s="65"/>
      <c r="AY1021" s="65"/>
      <c r="AZ1021" s="65"/>
      <c r="BA1021" s="65"/>
      <c r="BB1021" s="65"/>
      <c r="BC1021" s="65"/>
      <c r="BD1021" s="65"/>
      <c r="BE1021" s="65"/>
      <c r="BF1021" s="65"/>
    </row>
    <row r="1022" spans="1:58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  <c r="AF1022" s="65"/>
      <c r="AG1022" s="65"/>
      <c r="AH1022" s="65"/>
      <c r="AI1022" s="65"/>
      <c r="AJ1022" s="65"/>
      <c r="AK1022" s="65"/>
      <c r="AL1022" s="65"/>
      <c r="AM1022" s="65"/>
      <c r="AN1022" s="65"/>
      <c r="AO1022" s="65"/>
      <c r="AP1022" s="65"/>
      <c r="AQ1022" s="65"/>
      <c r="AR1022" s="65"/>
      <c r="AS1022" s="65"/>
      <c r="AT1022" s="65"/>
      <c r="AU1022" s="65"/>
      <c r="AV1022" s="65"/>
      <c r="AW1022" s="65"/>
      <c r="AX1022" s="65"/>
      <c r="AY1022" s="65"/>
      <c r="AZ1022" s="65"/>
      <c r="BA1022" s="65"/>
      <c r="BB1022" s="65"/>
      <c r="BC1022" s="65"/>
      <c r="BD1022" s="65"/>
      <c r="BE1022" s="65"/>
      <c r="BF1022" s="65"/>
    </row>
    <row r="1023" spans="1:58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  <c r="AF1023" s="65"/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65"/>
      <c r="AW1023" s="65"/>
      <c r="AX1023" s="65"/>
      <c r="AY1023" s="65"/>
      <c r="AZ1023" s="65"/>
      <c r="BA1023" s="65"/>
      <c r="BB1023" s="65"/>
      <c r="BC1023" s="65"/>
      <c r="BD1023" s="65"/>
      <c r="BE1023" s="65"/>
      <c r="BF1023" s="65"/>
    </row>
    <row r="1024" spans="1:58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  <c r="AF1024" s="65"/>
      <c r="AG1024" s="65"/>
      <c r="AH1024" s="65"/>
      <c r="AI1024" s="65"/>
      <c r="AJ1024" s="65"/>
      <c r="AK1024" s="65"/>
      <c r="AL1024" s="65"/>
      <c r="AM1024" s="65"/>
      <c r="AN1024" s="65"/>
      <c r="AO1024" s="65"/>
      <c r="AP1024" s="65"/>
      <c r="AQ1024" s="65"/>
      <c r="AR1024" s="65"/>
      <c r="AS1024" s="65"/>
      <c r="AT1024" s="65"/>
      <c r="AU1024" s="65"/>
      <c r="AV1024" s="65"/>
      <c r="AW1024" s="65"/>
      <c r="AX1024" s="65"/>
      <c r="AY1024" s="65"/>
      <c r="AZ1024" s="65"/>
      <c r="BA1024" s="65"/>
      <c r="BB1024" s="65"/>
      <c r="BC1024" s="65"/>
      <c r="BD1024" s="65"/>
      <c r="BE1024" s="65"/>
      <c r="BF1024" s="65"/>
    </row>
    <row r="1025" spans="1:58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  <c r="AF1025" s="65"/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5"/>
      <c r="BF1025" s="65"/>
    </row>
    <row r="1026" spans="1:58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  <c r="AF1026" s="65"/>
      <c r="AG1026" s="65"/>
      <c r="AH1026" s="65"/>
      <c r="AI1026" s="65"/>
      <c r="AJ1026" s="65"/>
      <c r="AK1026" s="65"/>
      <c r="AL1026" s="65"/>
      <c r="AM1026" s="65"/>
      <c r="AN1026" s="65"/>
      <c r="AO1026" s="65"/>
      <c r="AP1026" s="65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5"/>
      <c r="BF1026" s="65"/>
    </row>
    <row r="1027" spans="1:58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  <c r="AF1027" s="65"/>
      <c r="AG1027" s="65"/>
      <c r="AH1027" s="65"/>
      <c r="AI1027" s="65"/>
      <c r="AJ1027" s="65"/>
      <c r="AK1027" s="65"/>
      <c r="AL1027" s="65"/>
      <c r="AM1027" s="65"/>
      <c r="AN1027" s="65"/>
      <c r="AO1027" s="65"/>
      <c r="AP1027" s="65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5"/>
      <c r="BF1027" s="65"/>
    </row>
    <row r="1028" spans="1:58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  <c r="AF1028" s="65"/>
      <c r="AG1028" s="65"/>
      <c r="AH1028" s="65"/>
      <c r="AI1028" s="65"/>
      <c r="AJ1028" s="65"/>
      <c r="AK1028" s="65"/>
      <c r="AL1028" s="65"/>
      <c r="AM1028" s="65"/>
      <c r="AN1028" s="65"/>
      <c r="AO1028" s="65"/>
      <c r="AP1028" s="65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5"/>
      <c r="BF1028" s="65"/>
    </row>
    <row r="1029" spans="1:58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5"/>
      <c r="BF1029" s="65"/>
    </row>
    <row r="1030" spans="1:58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65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5"/>
      <c r="BF1030" s="65"/>
    </row>
    <row r="1031" spans="1:58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  <c r="AF1031" s="65"/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65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5"/>
      <c r="BF1031" s="65"/>
    </row>
    <row r="1032" spans="1:58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  <c r="AF1032" s="65"/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5"/>
      <c r="BF1032" s="65"/>
    </row>
    <row r="1033" spans="1:58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  <c r="AF1033" s="65"/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65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5"/>
      <c r="BF1033" s="65"/>
    </row>
    <row r="1034" spans="1:58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  <c r="AF1034" s="65"/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5"/>
      <c r="BF1034" s="65"/>
    </row>
    <row r="1035" spans="1:58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5"/>
      <c r="BF1035" s="65"/>
    </row>
    <row r="1036" spans="1:58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  <c r="AF1036" s="65"/>
      <c r="AG1036" s="65"/>
      <c r="AH1036" s="65"/>
      <c r="AI1036" s="65"/>
      <c r="AJ1036" s="65"/>
      <c r="AK1036" s="65"/>
      <c r="AL1036" s="65"/>
      <c r="AM1036" s="65"/>
      <c r="AN1036" s="65"/>
      <c r="AO1036" s="65"/>
      <c r="AP1036" s="65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5"/>
      <c r="BF1036" s="65"/>
    </row>
    <row r="1037" spans="1:58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  <c r="AF1037" s="65"/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5"/>
      <c r="BF1037" s="65"/>
    </row>
    <row r="1038" spans="1:58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  <c r="AF1038" s="65"/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5"/>
      <c r="BF1038" s="65"/>
    </row>
    <row r="1039" spans="1:58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  <c r="AF1039" s="65"/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5"/>
      <c r="BF1039" s="65"/>
    </row>
    <row r="1040" spans="1:58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  <c r="AF1040" s="65"/>
      <c r="AG1040" s="65"/>
      <c r="AH1040" s="65"/>
      <c r="AI1040" s="65"/>
      <c r="AJ1040" s="65"/>
      <c r="AK1040" s="65"/>
      <c r="AL1040" s="65"/>
      <c r="AM1040" s="65"/>
      <c r="AN1040" s="65"/>
      <c r="AO1040" s="65"/>
      <c r="AP1040" s="65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5"/>
      <c r="BF1040" s="65"/>
    </row>
    <row r="1041" spans="1:58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  <c r="AF1041" s="65"/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5"/>
      <c r="BF1041" s="65"/>
    </row>
    <row r="1042" spans="1:58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  <c r="AF1042" s="65"/>
      <c r="AG1042" s="65"/>
      <c r="AH1042" s="65"/>
      <c r="AI1042" s="65"/>
      <c r="AJ1042" s="65"/>
      <c r="AK1042" s="65"/>
      <c r="AL1042" s="65"/>
      <c r="AM1042" s="65"/>
      <c r="AN1042" s="65"/>
      <c r="AO1042" s="65"/>
      <c r="AP1042" s="65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5"/>
      <c r="BF1042" s="65"/>
    </row>
    <row r="1043" spans="1:58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  <c r="AF1043" s="65"/>
      <c r="AG1043" s="65"/>
      <c r="AH1043" s="65"/>
      <c r="AI1043" s="65"/>
      <c r="AJ1043" s="65"/>
      <c r="AK1043" s="65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5"/>
      <c r="BF1043" s="65"/>
    </row>
    <row r="1044" spans="1:58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  <c r="AF1044" s="65"/>
      <c r="AG1044" s="65"/>
      <c r="AH1044" s="65"/>
      <c r="AI1044" s="65"/>
      <c r="AJ1044" s="65"/>
      <c r="AK1044" s="65"/>
      <c r="AL1044" s="65"/>
      <c r="AM1044" s="65"/>
      <c r="AN1044" s="65"/>
      <c r="AO1044" s="65"/>
      <c r="AP1044" s="65"/>
      <c r="AQ1044" s="65"/>
      <c r="AR1044" s="65"/>
      <c r="AS1044" s="65"/>
      <c r="AT1044" s="65"/>
      <c r="AU1044" s="65"/>
      <c r="AV1044" s="65"/>
      <c r="AW1044" s="65"/>
      <c r="AX1044" s="65"/>
      <c r="AY1044" s="65"/>
      <c r="AZ1044" s="65"/>
      <c r="BA1044" s="65"/>
      <c r="BB1044" s="65"/>
      <c r="BC1044" s="65"/>
      <c r="BD1044" s="65"/>
      <c r="BE1044" s="65"/>
      <c r="BF1044" s="65"/>
    </row>
    <row r="1045" spans="1:58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  <c r="AF1045" s="65"/>
      <c r="AG1045" s="65"/>
      <c r="AH1045" s="65"/>
      <c r="AI1045" s="65"/>
      <c r="AJ1045" s="65"/>
      <c r="AK1045" s="65"/>
      <c r="AL1045" s="65"/>
      <c r="AM1045" s="65"/>
      <c r="AN1045" s="65"/>
      <c r="AO1045" s="65"/>
      <c r="AP1045" s="65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5"/>
      <c r="BF1045" s="65"/>
    </row>
    <row r="1046" spans="1:58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  <c r="AF1046" s="65"/>
      <c r="AG1046" s="65"/>
      <c r="AH1046" s="65"/>
      <c r="AI1046" s="65"/>
      <c r="AJ1046" s="65"/>
      <c r="AK1046" s="65"/>
      <c r="AL1046" s="65"/>
      <c r="AM1046" s="65"/>
      <c r="AN1046" s="65"/>
      <c r="AO1046" s="65"/>
      <c r="AP1046" s="65"/>
      <c r="AQ1046" s="65"/>
      <c r="AR1046" s="65"/>
      <c r="AS1046" s="65"/>
      <c r="AT1046" s="65"/>
      <c r="AU1046" s="65"/>
      <c r="AV1046" s="65"/>
      <c r="AW1046" s="65"/>
      <c r="AX1046" s="65"/>
      <c r="AY1046" s="65"/>
      <c r="AZ1046" s="65"/>
      <c r="BA1046" s="65"/>
      <c r="BB1046" s="65"/>
      <c r="BC1046" s="65"/>
      <c r="BD1046" s="65"/>
      <c r="BE1046" s="65"/>
      <c r="BF1046" s="65"/>
    </row>
    <row r="1047" spans="1:58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  <c r="AF1047" s="65"/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5"/>
      <c r="BF1047" s="65"/>
    </row>
    <row r="1048" spans="1:58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5"/>
      <c r="BF1048" s="65"/>
    </row>
    <row r="1049" spans="1:58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  <c r="AF1049" s="65"/>
      <c r="AG1049" s="65"/>
      <c r="AH1049" s="65"/>
      <c r="AI1049" s="65"/>
      <c r="AJ1049" s="65"/>
      <c r="AK1049" s="65"/>
      <c r="AL1049" s="65"/>
      <c r="AM1049" s="65"/>
      <c r="AN1049" s="65"/>
      <c r="AO1049" s="65"/>
      <c r="AP1049" s="65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5"/>
      <c r="BF1049" s="65"/>
    </row>
    <row r="1050" spans="1:58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  <c r="AF1050" s="65"/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5"/>
      <c r="BF1050" s="65"/>
    </row>
    <row r="1051" spans="1:58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  <c r="AF1051" s="65"/>
      <c r="AG1051" s="65"/>
      <c r="AH1051" s="65"/>
      <c r="AI1051" s="65"/>
      <c r="AJ1051" s="65"/>
      <c r="AK1051" s="65"/>
      <c r="AL1051" s="65"/>
      <c r="AM1051" s="65"/>
      <c r="AN1051" s="65"/>
      <c r="AO1051" s="65"/>
      <c r="AP1051" s="65"/>
      <c r="AQ1051" s="65"/>
      <c r="AR1051" s="65"/>
      <c r="AS1051" s="65"/>
      <c r="AT1051" s="65"/>
      <c r="AU1051" s="65"/>
      <c r="AV1051" s="65"/>
      <c r="AW1051" s="65"/>
      <c r="AX1051" s="65"/>
      <c r="AY1051" s="65"/>
      <c r="AZ1051" s="65"/>
      <c r="BA1051" s="65"/>
      <c r="BB1051" s="65"/>
      <c r="BC1051" s="65"/>
      <c r="BD1051" s="65"/>
      <c r="BE1051" s="65"/>
      <c r="BF1051" s="65"/>
    </row>
    <row r="1052" spans="1:58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  <c r="AF1052" s="65"/>
      <c r="AG1052" s="65"/>
      <c r="AH1052" s="65"/>
      <c r="AI1052" s="65"/>
      <c r="AJ1052" s="65"/>
      <c r="AK1052" s="65"/>
      <c r="AL1052" s="65"/>
      <c r="AM1052" s="65"/>
      <c r="AN1052" s="65"/>
      <c r="AO1052" s="65"/>
      <c r="AP1052" s="65"/>
      <c r="AQ1052" s="65"/>
      <c r="AR1052" s="65"/>
      <c r="AS1052" s="65"/>
      <c r="AT1052" s="65"/>
      <c r="AU1052" s="65"/>
      <c r="AV1052" s="65"/>
      <c r="AW1052" s="65"/>
      <c r="AX1052" s="65"/>
      <c r="AY1052" s="65"/>
      <c r="AZ1052" s="65"/>
      <c r="BA1052" s="65"/>
      <c r="BB1052" s="65"/>
      <c r="BC1052" s="65"/>
      <c r="BD1052" s="65"/>
      <c r="BE1052" s="65"/>
      <c r="BF1052" s="65"/>
    </row>
    <row r="1053" spans="1:58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65"/>
      <c r="AQ1053" s="65"/>
      <c r="AR1053" s="65"/>
      <c r="AS1053" s="65"/>
      <c r="AT1053" s="65"/>
      <c r="AU1053" s="65"/>
      <c r="AV1053" s="65"/>
      <c r="AW1053" s="65"/>
      <c r="AX1053" s="65"/>
      <c r="AY1053" s="65"/>
      <c r="AZ1053" s="65"/>
      <c r="BA1053" s="65"/>
      <c r="BB1053" s="65"/>
      <c r="BC1053" s="65"/>
      <c r="BD1053" s="65"/>
      <c r="BE1053" s="65"/>
      <c r="BF1053" s="65"/>
    </row>
    <row r="1054" spans="1:58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T1054" s="65"/>
      <c r="U1054" s="65"/>
      <c r="V1054" s="65"/>
      <c r="W1054" s="65"/>
      <c r="X1054" s="65"/>
      <c r="Y1054" s="65"/>
      <c r="Z1054" s="65"/>
      <c r="AA1054" s="65"/>
      <c r="AB1054" s="65"/>
      <c r="AC1054" s="65"/>
      <c r="AD1054" s="65"/>
      <c r="AE1054" s="65"/>
      <c r="AF1054" s="65"/>
      <c r="AG1054" s="65"/>
      <c r="AH1054" s="65"/>
      <c r="AI1054" s="65"/>
      <c r="AJ1054" s="65"/>
      <c r="AK1054" s="65"/>
      <c r="AL1054" s="65"/>
      <c r="AM1054" s="65"/>
      <c r="AN1054" s="65"/>
      <c r="AO1054" s="65"/>
      <c r="AP1054" s="65"/>
      <c r="AQ1054" s="65"/>
      <c r="AR1054" s="65"/>
      <c r="AS1054" s="65"/>
      <c r="AT1054" s="65"/>
      <c r="AU1054" s="65"/>
      <c r="AV1054" s="65"/>
      <c r="AW1054" s="65"/>
      <c r="AX1054" s="65"/>
      <c r="AY1054" s="65"/>
      <c r="AZ1054" s="65"/>
      <c r="BA1054" s="65"/>
      <c r="BB1054" s="65"/>
      <c r="BC1054" s="65"/>
      <c r="BD1054" s="65"/>
      <c r="BE1054" s="65"/>
      <c r="BF1054" s="65"/>
    </row>
    <row r="1055" spans="1:58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  <c r="AF1055" s="65"/>
      <c r="AG1055" s="65"/>
      <c r="AH1055" s="65"/>
      <c r="AI1055" s="65"/>
      <c r="AJ1055" s="65"/>
      <c r="AK1055" s="65"/>
      <c r="AL1055" s="65"/>
      <c r="AM1055" s="65"/>
      <c r="AN1055" s="65"/>
      <c r="AO1055" s="65"/>
      <c r="AP1055" s="65"/>
      <c r="AQ1055" s="65"/>
      <c r="AR1055" s="65"/>
      <c r="AS1055" s="65"/>
      <c r="AT1055" s="65"/>
      <c r="AU1055" s="65"/>
      <c r="AV1055" s="65"/>
      <c r="AW1055" s="65"/>
      <c r="AX1055" s="65"/>
      <c r="AY1055" s="65"/>
      <c r="AZ1055" s="65"/>
      <c r="BA1055" s="65"/>
      <c r="BB1055" s="65"/>
      <c r="BC1055" s="65"/>
      <c r="BD1055" s="65"/>
      <c r="BE1055" s="65"/>
      <c r="BF1055" s="65"/>
    </row>
    <row r="1056" spans="1:58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  <c r="AF1056" s="65"/>
      <c r="AG1056" s="65"/>
      <c r="AH1056" s="65"/>
      <c r="AI1056" s="65"/>
      <c r="AJ1056" s="65"/>
      <c r="AK1056" s="65"/>
      <c r="AL1056" s="65"/>
      <c r="AM1056" s="65"/>
      <c r="AN1056" s="65"/>
      <c r="AO1056" s="65"/>
      <c r="AP1056" s="65"/>
      <c r="AQ1056" s="65"/>
      <c r="AR1056" s="65"/>
      <c r="AS1056" s="65"/>
      <c r="AT1056" s="65"/>
      <c r="AU1056" s="65"/>
      <c r="AV1056" s="65"/>
      <c r="AW1056" s="65"/>
      <c r="AX1056" s="65"/>
      <c r="AY1056" s="65"/>
      <c r="AZ1056" s="65"/>
      <c r="BA1056" s="65"/>
      <c r="BB1056" s="65"/>
      <c r="BC1056" s="65"/>
      <c r="BD1056" s="65"/>
      <c r="BE1056" s="65"/>
      <c r="BF1056" s="65"/>
    </row>
    <row r="1057" spans="1:58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65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5"/>
      <c r="BF1057" s="65"/>
    </row>
    <row r="1058" spans="1:58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  <c r="AF1058" s="65"/>
      <c r="AG1058" s="65"/>
      <c r="AH1058" s="65"/>
      <c r="AI1058" s="65"/>
      <c r="AJ1058" s="65"/>
      <c r="AK1058" s="65"/>
      <c r="AL1058" s="65"/>
      <c r="AM1058" s="65"/>
      <c r="AN1058" s="65"/>
      <c r="AO1058" s="65"/>
      <c r="AP1058" s="65"/>
      <c r="AQ1058" s="65"/>
      <c r="AR1058" s="65"/>
      <c r="AS1058" s="65"/>
      <c r="AT1058" s="65"/>
      <c r="AU1058" s="65"/>
      <c r="AV1058" s="65"/>
      <c r="AW1058" s="65"/>
      <c r="AX1058" s="65"/>
      <c r="AY1058" s="65"/>
      <c r="AZ1058" s="65"/>
      <c r="BA1058" s="65"/>
      <c r="BB1058" s="65"/>
      <c r="BC1058" s="65"/>
      <c r="BD1058" s="65"/>
      <c r="BE1058" s="65"/>
      <c r="BF1058" s="65"/>
    </row>
  </sheetData>
  <sheetProtection algorithmName="SHA-512" hashValue="zr8KaHYuFKMMlngoUP2vAqDQlOB3749s9FYQorh7af2dzSlvcjEsCOkK4CqXBhKCbSAVkKCXQhXUqud5lpP5IA==" saltValue="93xgtvCX3ke86XgVrjKJLw==" spinCount="100000" sheet="1" objects="1" scenarios="1" selectLockedCells="1"/>
  <mergeCells count="36">
    <mergeCell ref="A52:I52"/>
    <mergeCell ref="A53:I53"/>
    <mergeCell ref="H35:I35"/>
    <mergeCell ref="H37:I37"/>
    <mergeCell ref="A41:G41"/>
    <mergeCell ref="A42:G42"/>
    <mergeCell ref="A46:G46"/>
    <mergeCell ref="A44:G44"/>
    <mergeCell ref="A45:G45"/>
    <mergeCell ref="A43:G43"/>
    <mergeCell ref="A49:G49"/>
    <mergeCell ref="A50:G50"/>
    <mergeCell ref="A47:G47"/>
    <mergeCell ref="A48:G48"/>
    <mergeCell ref="A33:I33"/>
    <mergeCell ref="A16:H16"/>
    <mergeCell ref="A10:I10"/>
    <mergeCell ref="A4:I4"/>
    <mergeCell ref="L9:M9"/>
    <mergeCell ref="A13:H13"/>
    <mergeCell ref="A1:I1"/>
    <mergeCell ref="A24:I24"/>
    <mergeCell ref="A40:I40"/>
    <mergeCell ref="A29:H29"/>
    <mergeCell ref="A30:H30"/>
    <mergeCell ref="A17:H17"/>
    <mergeCell ref="A25:H25"/>
    <mergeCell ref="A18:H18"/>
    <mergeCell ref="A21:I21"/>
    <mergeCell ref="A26:H26"/>
    <mergeCell ref="A27:H27"/>
    <mergeCell ref="A28:H28"/>
    <mergeCell ref="A11:H11"/>
    <mergeCell ref="A12:H12"/>
    <mergeCell ref="A14:H14"/>
    <mergeCell ref="A15:H15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topLeftCell="A22" workbookViewId="0">
      <selection activeCell="H54" sqref="H54"/>
    </sheetView>
  </sheetViews>
  <sheetFormatPr defaultColWidth="9.140625" defaultRowHeight="12.75"/>
  <cols>
    <col min="1" max="4" width="9.140625" style="28" customWidth="1"/>
    <col min="5" max="5" width="14" style="28" customWidth="1"/>
    <col min="6" max="6" width="16.140625" style="28" customWidth="1"/>
    <col min="7" max="9" width="15.7109375" style="28" customWidth="1"/>
    <col min="10" max="10" width="10.28515625" style="28" customWidth="1"/>
    <col min="11" max="13" width="14.28515625" style="28" customWidth="1"/>
    <col min="14" max="16384" width="9.140625" style="28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79"/>
      <c r="K1" s="79"/>
      <c r="L1" s="344"/>
    </row>
    <row r="2" spans="1:13" s="26" customFormat="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330"/>
      <c r="K2" s="330"/>
      <c r="L2" s="330"/>
    </row>
    <row r="3" spans="1:13" ht="21" customHeight="1" thickBot="1">
      <c r="A3" s="27"/>
      <c r="B3" s="27"/>
      <c r="C3" s="27"/>
      <c r="D3" s="27"/>
      <c r="E3" s="27"/>
    </row>
    <row r="4" spans="1:13" s="73" customFormat="1" ht="30.75" customHeight="1" thickBot="1">
      <c r="A4" s="767" t="s">
        <v>296</v>
      </c>
      <c r="B4" s="768"/>
      <c r="C4" s="768"/>
      <c r="D4" s="768"/>
      <c r="E4" s="768"/>
      <c r="F4" s="768"/>
      <c r="G4" s="768"/>
      <c r="H4" s="768"/>
      <c r="I4" s="769"/>
      <c r="J4" s="98"/>
      <c r="K4" s="98"/>
      <c r="L4" s="98"/>
    </row>
    <row r="5" spans="1:13" s="72" customFormat="1" ht="20.100000000000001" customHeight="1" thickBot="1">
      <c r="A5" s="338"/>
      <c r="B5" s="338"/>
      <c r="C5" s="338"/>
      <c r="D5" s="338"/>
      <c r="E5" s="338"/>
      <c r="F5" s="338"/>
      <c r="G5" s="338"/>
      <c r="H5" s="338"/>
      <c r="I5" s="70"/>
      <c r="J5" s="70"/>
      <c r="K5" s="70"/>
      <c r="L5" s="70"/>
    </row>
    <row r="6" spans="1:13" ht="21.75" customHeight="1" thickBot="1">
      <c r="A6" s="103"/>
      <c r="G6" s="675">
        <v>2016</v>
      </c>
      <c r="H6" s="634"/>
    </row>
    <row r="7" spans="1:13" ht="6.75" customHeight="1" thickBot="1">
      <c r="A7" s="103"/>
    </row>
    <row r="8" spans="1:13" ht="12" hidden="1" customHeight="1">
      <c r="A8" s="103"/>
    </row>
    <row r="9" spans="1:13" ht="18" customHeight="1">
      <c r="A9" s="674"/>
      <c r="B9" s="674"/>
      <c r="C9" s="674"/>
      <c r="D9" s="674"/>
      <c r="E9" s="674"/>
      <c r="F9" s="674"/>
      <c r="G9" s="676" t="s">
        <v>79</v>
      </c>
      <c r="H9" s="677"/>
    </row>
    <row r="10" spans="1:13" s="102" customFormat="1" ht="39.950000000000003" customHeight="1" thickBot="1">
      <c r="A10" s="674"/>
      <c r="B10" s="674"/>
      <c r="C10" s="674"/>
      <c r="D10" s="674"/>
      <c r="E10" s="674"/>
      <c r="F10" s="674"/>
      <c r="G10" s="104" t="s">
        <v>26</v>
      </c>
      <c r="H10" s="105" t="s">
        <v>303</v>
      </c>
      <c r="I10" s="342"/>
    </row>
    <row r="11" spans="1:13" s="102" customFormat="1" ht="6.95" customHeight="1">
      <c r="A11" s="338"/>
      <c r="B11" s="338"/>
      <c r="C11" s="338"/>
      <c r="D11" s="338"/>
      <c r="E11" s="338"/>
      <c r="F11" s="338"/>
      <c r="G11" s="342"/>
      <c r="H11" s="342"/>
      <c r="I11" s="342"/>
      <c r="J11" s="342"/>
      <c r="K11" s="342"/>
      <c r="L11" s="100"/>
      <c r="M11" s="101"/>
    </row>
    <row r="12" spans="1:13" s="102" customFormat="1" ht="15" customHeight="1" thickBot="1">
      <c r="A12" s="659" t="s">
        <v>31</v>
      </c>
      <c r="B12" s="659"/>
      <c r="C12" s="659"/>
      <c r="D12" s="659"/>
      <c r="E12" s="659"/>
      <c r="F12" s="659"/>
      <c r="G12" s="342"/>
      <c r="H12" s="342"/>
      <c r="I12" s="342"/>
      <c r="J12" s="342"/>
      <c r="K12" s="342"/>
      <c r="L12" s="100"/>
      <c r="M12" s="101"/>
    </row>
    <row r="13" spans="1:13" s="72" customFormat="1" ht="15" customHeight="1">
      <c r="A13" s="547" t="s">
        <v>32</v>
      </c>
      <c r="B13" s="548"/>
      <c r="C13" s="548"/>
      <c r="D13" s="548"/>
      <c r="E13" s="548"/>
      <c r="F13" s="548"/>
      <c r="G13" s="385"/>
      <c r="H13" s="386"/>
      <c r="I13" s="70"/>
      <c r="J13" s="70"/>
      <c r="K13" s="70"/>
      <c r="L13" s="73"/>
      <c r="M13" s="87"/>
    </row>
    <row r="14" spans="1:13" s="72" customFormat="1" ht="15" customHeight="1">
      <c r="A14" s="518" t="s">
        <v>33</v>
      </c>
      <c r="B14" s="519"/>
      <c r="C14" s="519"/>
      <c r="D14" s="519"/>
      <c r="E14" s="519"/>
      <c r="F14" s="519"/>
      <c r="G14" s="384"/>
      <c r="H14" s="387"/>
      <c r="I14" s="70"/>
      <c r="J14" s="70"/>
      <c r="K14" s="70"/>
      <c r="L14" s="73"/>
      <c r="M14" s="87"/>
    </row>
    <row r="15" spans="1:13" s="72" customFormat="1" ht="15" customHeight="1">
      <c r="A15" s="518" t="s">
        <v>34</v>
      </c>
      <c r="B15" s="519"/>
      <c r="C15" s="519"/>
      <c r="D15" s="519"/>
      <c r="E15" s="519"/>
      <c r="F15" s="519"/>
      <c r="G15" s="384"/>
      <c r="H15" s="387"/>
      <c r="I15" s="70"/>
      <c r="J15" s="70"/>
      <c r="K15" s="70"/>
      <c r="L15" s="73"/>
      <c r="M15" s="87"/>
    </row>
    <row r="16" spans="1:13" s="72" customFormat="1" ht="15" customHeight="1">
      <c r="A16" s="518" t="s">
        <v>80</v>
      </c>
      <c r="B16" s="519"/>
      <c r="C16" s="519"/>
      <c r="D16" s="519"/>
      <c r="E16" s="519"/>
      <c r="F16" s="519"/>
      <c r="G16" s="384"/>
      <c r="H16" s="387"/>
      <c r="I16" s="70"/>
      <c r="J16" s="70"/>
      <c r="K16" s="70"/>
      <c r="L16" s="73"/>
      <c r="M16" s="87"/>
    </row>
    <row r="17" spans="1:13" s="72" customFormat="1" ht="15" customHeight="1">
      <c r="A17" s="518" t="s">
        <v>35</v>
      </c>
      <c r="B17" s="519"/>
      <c r="C17" s="519"/>
      <c r="D17" s="519"/>
      <c r="E17" s="519"/>
      <c r="F17" s="519"/>
      <c r="G17" s="384"/>
      <c r="H17" s="387"/>
      <c r="I17" s="70"/>
      <c r="J17" s="70"/>
      <c r="K17" s="70"/>
      <c r="L17" s="73"/>
      <c r="M17" s="87"/>
    </row>
    <row r="18" spans="1:13" s="72" customFormat="1" ht="15" customHeight="1">
      <c r="A18" s="518" t="s">
        <v>319</v>
      </c>
      <c r="B18" s="519"/>
      <c r="C18" s="519"/>
      <c r="D18" s="519"/>
      <c r="E18" s="519"/>
      <c r="F18" s="519"/>
      <c r="G18" s="384"/>
      <c r="H18" s="387"/>
      <c r="I18" s="70"/>
      <c r="J18" s="70"/>
      <c r="K18" s="70"/>
      <c r="L18" s="73"/>
      <c r="M18" s="87"/>
    </row>
    <row r="19" spans="1:13" s="72" customFormat="1" ht="15" customHeight="1">
      <c r="A19" s="518" t="s">
        <v>320</v>
      </c>
      <c r="B19" s="519"/>
      <c r="C19" s="519"/>
      <c r="D19" s="519"/>
      <c r="E19" s="519"/>
      <c r="F19" s="519"/>
      <c r="G19" s="384"/>
      <c r="H19" s="387"/>
      <c r="I19" s="70"/>
      <c r="J19" s="70"/>
      <c r="K19" s="70"/>
      <c r="L19" s="73"/>
      <c r="M19" s="87"/>
    </row>
    <row r="20" spans="1:13" s="72" customFormat="1" ht="15" customHeight="1" thickBot="1">
      <c r="A20" s="532" t="s">
        <v>28</v>
      </c>
      <c r="B20" s="533"/>
      <c r="C20" s="533"/>
      <c r="D20" s="533"/>
      <c r="E20" s="533"/>
      <c r="F20" s="533"/>
      <c r="G20" s="383">
        <f>+G13+G14+G15+G16+G17+G18+G19</f>
        <v>0</v>
      </c>
      <c r="H20" s="388">
        <f>+H13+H14+H15+H16+H17+H18+H19</f>
        <v>0</v>
      </c>
      <c r="I20" s="70"/>
      <c r="J20" s="70"/>
      <c r="K20" s="70"/>
      <c r="L20" s="73"/>
      <c r="M20" s="87"/>
    </row>
    <row r="21" spans="1:13" ht="6.95" customHeight="1">
      <c r="A21" s="106"/>
    </row>
    <row r="22" spans="1:13" s="102" customFormat="1" ht="15" customHeight="1" thickBot="1">
      <c r="A22" s="659" t="s">
        <v>81</v>
      </c>
      <c r="B22" s="659"/>
      <c r="C22" s="659"/>
      <c r="D22" s="659"/>
      <c r="E22" s="659"/>
      <c r="F22" s="659"/>
      <c r="G22" s="342"/>
      <c r="H22" s="342"/>
      <c r="I22" s="342"/>
      <c r="J22" s="342"/>
      <c r="K22" s="342"/>
      <c r="L22" s="100"/>
      <c r="M22" s="101"/>
    </row>
    <row r="23" spans="1:13" s="72" customFormat="1" ht="15" customHeight="1">
      <c r="A23" s="547" t="s">
        <v>154</v>
      </c>
      <c r="B23" s="548"/>
      <c r="C23" s="548"/>
      <c r="D23" s="548"/>
      <c r="E23" s="548"/>
      <c r="F23" s="548"/>
      <c r="G23" s="385"/>
      <c r="H23" s="386"/>
      <c r="I23" s="70"/>
      <c r="J23" s="70"/>
      <c r="K23" s="70"/>
      <c r="L23" s="73"/>
      <c r="M23" s="87"/>
    </row>
    <row r="24" spans="1:13" s="72" customFormat="1" ht="15" customHeight="1">
      <c r="A24" s="518" t="s">
        <v>156</v>
      </c>
      <c r="B24" s="519"/>
      <c r="C24" s="519"/>
      <c r="D24" s="519"/>
      <c r="E24" s="519"/>
      <c r="F24" s="519"/>
      <c r="G24" s="384"/>
      <c r="H24" s="387"/>
      <c r="I24" s="70"/>
      <c r="J24" s="70"/>
      <c r="K24" s="70"/>
      <c r="L24" s="73"/>
      <c r="M24" s="87"/>
    </row>
    <row r="25" spans="1:13" s="72" customFormat="1" ht="15" customHeight="1">
      <c r="A25" s="518" t="s">
        <v>157</v>
      </c>
      <c r="B25" s="519"/>
      <c r="C25" s="519"/>
      <c r="D25" s="519"/>
      <c r="E25" s="519"/>
      <c r="F25" s="519"/>
      <c r="G25" s="384"/>
      <c r="H25" s="387"/>
      <c r="I25" s="70"/>
      <c r="J25" s="70"/>
      <c r="K25" s="70"/>
      <c r="L25" s="73"/>
      <c r="M25" s="87"/>
    </row>
    <row r="26" spans="1:13" s="72" customFormat="1" ht="15" customHeight="1">
      <c r="A26" s="518" t="s">
        <v>155</v>
      </c>
      <c r="B26" s="519"/>
      <c r="C26" s="519"/>
      <c r="D26" s="519"/>
      <c r="E26" s="519"/>
      <c r="F26" s="519"/>
      <c r="G26" s="384"/>
      <c r="H26" s="387"/>
      <c r="I26" s="70"/>
      <c r="J26" s="70"/>
      <c r="K26" s="70"/>
      <c r="L26" s="73"/>
      <c r="M26" s="87"/>
    </row>
    <row r="27" spans="1:13" s="72" customFormat="1" ht="15" customHeight="1" thickBot="1">
      <c r="A27" s="532" t="s">
        <v>28</v>
      </c>
      <c r="B27" s="533"/>
      <c r="C27" s="533"/>
      <c r="D27" s="533"/>
      <c r="E27" s="533"/>
      <c r="F27" s="533"/>
      <c r="G27" s="383">
        <f>+G23+G24+G25+G26</f>
        <v>0</v>
      </c>
      <c r="H27" s="388">
        <f>+H23+H24+H25+H26</f>
        <v>0</v>
      </c>
      <c r="I27" s="70"/>
      <c r="J27" s="70"/>
      <c r="K27" s="70"/>
      <c r="L27" s="73"/>
      <c r="M27" s="87"/>
    </row>
    <row r="28" spans="1:13" ht="6.95" customHeight="1">
      <c r="A28" s="103"/>
    </row>
    <row r="29" spans="1:13" s="102" customFormat="1" ht="15" customHeight="1" thickBot="1">
      <c r="A29" s="659" t="s">
        <v>94</v>
      </c>
      <c r="B29" s="659"/>
      <c r="C29" s="659"/>
      <c r="D29" s="659"/>
      <c r="E29" s="659"/>
      <c r="F29" s="659"/>
      <c r="G29" s="342"/>
      <c r="H29" s="342"/>
      <c r="I29" s="342"/>
      <c r="J29" s="342"/>
      <c r="K29" s="342"/>
      <c r="L29" s="100"/>
      <c r="M29" s="101"/>
    </row>
    <row r="30" spans="1:13" s="72" customFormat="1" ht="15" customHeight="1">
      <c r="A30" s="547" t="s">
        <v>36</v>
      </c>
      <c r="B30" s="548"/>
      <c r="C30" s="548"/>
      <c r="D30" s="548"/>
      <c r="E30" s="548"/>
      <c r="F30" s="548"/>
      <c r="G30" s="385"/>
      <c r="H30" s="386"/>
      <c r="I30" s="70"/>
      <c r="J30" s="70"/>
      <c r="K30" s="70"/>
      <c r="L30" s="73"/>
      <c r="M30" s="87"/>
    </row>
    <row r="31" spans="1:13" s="72" customFormat="1" ht="15" customHeight="1">
      <c r="A31" s="518" t="s">
        <v>38</v>
      </c>
      <c r="B31" s="519"/>
      <c r="C31" s="519"/>
      <c r="D31" s="519"/>
      <c r="E31" s="519"/>
      <c r="F31" s="519"/>
      <c r="G31" s="384"/>
      <c r="H31" s="387"/>
      <c r="I31" s="70"/>
      <c r="J31" s="70"/>
      <c r="K31" s="70"/>
      <c r="L31" s="73"/>
      <c r="M31" s="87"/>
    </row>
    <row r="32" spans="1:13" s="72" customFormat="1" ht="15" customHeight="1">
      <c r="A32" s="518" t="s">
        <v>37</v>
      </c>
      <c r="B32" s="519"/>
      <c r="C32" s="519"/>
      <c r="D32" s="519"/>
      <c r="E32" s="519"/>
      <c r="F32" s="519"/>
      <c r="G32" s="384"/>
      <c r="H32" s="387"/>
      <c r="I32" s="70"/>
      <c r="J32" s="70"/>
      <c r="K32" s="70"/>
      <c r="L32" s="73"/>
      <c r="M32" s="87"/>
    </row>
    <row r="33" spans="1:13" s="72" customFormat="1" ht="15" customHeight="1" thickBot="1">
      <c r="A33" s="532" t="s">
        <v>28</v>
      </c>
      <c r="B33" s="533"/>
      <c r="C33" s="533"/>
      <c r="D33" s="533"/>
      <c r="E33" s="533"/>
      <c r="F33" s="533"/>
      <c r="G33" s="383">
        <f>+G30+G31+G32</f>
        <v>0</v>
      </c>
      <c r="H33" s="388">
        <f>+H30+H31+H32</f>
        <v>0</v>
      </c>
      <c r="I33" s="70"/>
      <c r="J33" s="70"/>
      <c r="K33" s="70"/>
      <c r="L33" s="73"/>
      <c r="M33" s="87"/>
    </row>
    <row r="34" spans="1:13" ht="6.95" customHeight="1">
      <c r="A34" s="103"/>
    </row>
    <row r="35" spans="1:13" ht="6.95" customHeight="1">
      <c r="A35" s="103"/>
    </row>
    <row r="36" spans="1:13" ht="20.25" customHeight="1" thickBot="1">
      <c r="A36" s="667" t="s">
        <v>283</v>
      </c>
      <c r="B36" s="667"/>
      <c r="C36" s="667"/>
      <c r="D36" s="667"/>
      <c r="E36" s="667"/>
      <c r="F36" s="362"/>
      <c r="G36" s="342"/>
      <c r="H36" s="342"/>
      <c r="I36" s="342"/>
    </row>
    <row r="37" spans="1:13" ht="15" customHeight="1">
      <c r="A37" s="668" t="s">
        <v>284</v>
      </c>
      <c r="B37" s="669"/>
      <c r="C37" s="669"/>
      <c r="D37" s="669"/>
      <c r="E37" s="669"/>
      <c r="F37" s="670"/>
      <c r="G37" s="334"/>
      <c r="H37" s="335"/>
    </row>
    <row r="38" spans="1:13" ht="15" customHeight="1">
      <c r="A38" s="644" t="s">
        <v>285</v>
      </c>
      <c r="B38" s="645"/>
      <c r="C38" s="645"/>
      <c r="D38" s="645"/>
      <c r="E38" s="645"/>
      <c r="F38" s="646"/>
      <c r="G38" s="280"/>
      <c r="H38" s="363"/>
    </row>
    <row r="39" spans="1:13" ht="15" customHeight="1">
      <c r="A39" s="644" t="s">
        <v>286</v>
      </c>
      <c r="B39" s="645"/>
      <c r="C39" s="645"/>
      <c r="D39" s="645"/>
      <c r="E39" s="645"/>
      <c r="F39" s="646"/>
      <c r="G39" s="332"/>
      <c r="H39" s="336"/>
    </row>
    <row r="40" spans="1:13" ht="15" customHeight="1">
      <c r="A40" s="650" t="s">
        <v>287</v>
      </c>
      <c r="B40" s="651"/>
      <c r="C40" s="651"/>
      <c r="D40" s="651"/>
      <c r="E40" s="651"/>
      <c r="F40" s="652"/>
      <c r="G40" s="332"/>
      <c r="H40" s="336"/>
    </row>
    <row r="41" spans="1:13" ht="15" customHeight="1" thickBot="1">
      <c r="A41" s="638" t="s">
        <v>28</v>
      </c>
      <c r="B41" s="639"/>
      <c r="C41" s="639"/>
      <c r="D41" s="639"/>
      <c r="E41" s="639"/>
      <c r="F41" s="640"/>
      <c r="G41" s="331">
        <f>+G37+G39+G40</f>
        <v>0</v>
      </c>
      <c r="H41" s="337">
        <f>+H37+H39+H40</f>
        <v>0</v>
      </c>
    </row>
    <row r="42" spans="1:13" ht="15" customHeight="1" thickBot="1">
      <c r="A42" s="243"/>
      <c r="B42" s="243"/>
      <c r="C42" s="243"/>
      <c r="D42" s="243"/>
      <c r="E42" s="243"/>
      <c r="F42" s="243"/>
    </row>
    <row r="43" spans="1:13" ht="16.5" customHeight="1">
      <c r="A43" s="103"/>
      <c r="G43" s="663" t="s">
        <v>32</v>
      </c>
      <c r="H43" s="665" t="s">
        <v>180</v>
      </c>
      <c r="I43" s="657" t="s">
        <v>27</v>
      </c>
      <c r="K43" s="660" t="s">
        <v>184</v>
      </c>
      <c r="L43" s="661"/>
      <c r="M43" s="662"/>
    </row>
    <row r="44" spans="1:13" ht="6.75" customHeight="1" thickBot="1">
      <c r="A44" s="103"/>
      <c r="G44" s="664"/>
      <c r="H44" s="666"/>
      <c r="I44" s="658"/>
    </row>
    <row r="45" spans="1:13" ht="15" customHeight="1" thickBot="1">
      <c r="A45" s="659" t="s">
        <v>304</v>
      </c>
      <c r="B45" s="659"/>
      <c r="C45" s="659"/>
      <c r="D45" s="659"/>
      <c r="E45" s="659"/>
      <c r="F45" s="659"/>
      <c r="L45" s="345"/>
    </row>
    <row r="46" spans="1:13" ht="15" customHeight="1">
      <c r="A46" s="547" t="s">
        <v>39</v>
      </c>
      <c r="B46" s="548"/>
      <c r="C46" s="548"/>
      <c r="D46" s="548"/>
      <c r="E46" s="548"/>
      <c r="F46" s="548"/>
      <c r="G46" s="431"/>
      <c r="H46" s="431"/>
      <c r="I46" s="441">
        <f>G46+H46</f>
        <v>0</v>
      </c>
    </row>
    <row r="47" spans="1:13" ht="15" customHeight="1">
      <c r="A47" s="518" t="s">
        <v>40</v>
      </c>
      <c r="B47" s="519"/>
      <c r="C47" s="519"/>
      <c r="D47" s="519"/>
      <c r="E47" s="519"/>
      <c r="F47" s="519"/>
      <c r="G47" s="430"/>
      <c r="H47" s="430"/>
      <c r="I47" s="319">
        <f>G47+H47</f>
        <v>0</v>
      </c>
    </row>
    <row r="48" spans="1:13" ht="15" customHeight="1">
      <c r="A48" s="518" t="s">
        <v>41</v>
      </c>
      <c r="B48" s="519"/>
      <c r="C48" s="519"/>
      <c r="D48" s="519"/>
      <c r="E48" s="519"/>
      <c r="F48" s="519"/>
      <c r="G48" s="430"/>
      <c r="H48" s="430"/>
      <c r="I48" s="319">
        <f t="shared" ref="I48:I56" si="0">G48+H48</f>
        <v>0</v>
      </c>
    </row>
    <row r="49" spans="1:13" ht="15" customHeight="1">
      <c r="A49" s="518" t="s">
        <v>42</v>
      </c>
      <c r="B49" s="519"/>
      <c r="C49" s="519"/>
      <c r="D49" s="519"/>
      <c r="E49" s="519"/>
      <c r="F49" s="519"/>
      <c r="G49" s="430"/>
      <c r="H49" s="430"/>
      <c r="I49" s="319">
        <f t="shared" si="0"/>
        <v>0</v>
      </c>
      <c r="L49" s="345"/>
    </row>
    <row r="50" spans="1:13" ht="15" customHeight="1">
      <c r="A50" s="518" t="s">
        <v>43</v>
      </c>
      <c r="B50" s="519"/>
      <c r="C50" s="519"/>
      <c r="D50" s="519"/>
      <c r="E50" s="519"/>
      <c r="F50" s="519"/>
      <c r="G50" s="430"/>
      <c r="H50" s="430"/>
      <c r="I50" s="319">
        <f t="shared" si="0"/>
        <v>0</v>
      </c>
    </row>
    <row r="51" spans="1:13" ht="15" customHeight="1">
      <c r="A51" s="518" t="s">
        <v>44</v>
      </c>
      <c r="B51" s="519"/>
      <c r="C51" s="519"/>
      <c r="D51" s="519"/>
      <c r="E51" s="519"/>
      <c r="F51" s="519"/>
      <c r="G51" s="430"/>
      <c r="H51" s="430"/>
      <c r="I51" s="319">
        <f t="shared" si="0"/>
        <v>0</v>
      </c>
    </row>
    <row r="52" spans="1:13" ht="15" customHeight="1">
      <c r="A52" s="650" t="s">
        <v>45</v>
      </c>
      <c r="B52" s="651"/>
      <c r="C52" s="651"/>
      <c r="D52" s="651"/>
      <c r="E52" s="651"/>
      <c r="F52" s="652"/>
      <c r="G52" s="430"/>
      <c r="H52" s="430"/>
      <c r="I52" s="319">
        <f t="shared" si="0"/>
        <v>0</v>
      </c>
    </row>
    <row r="53" spans="1:13" ht="15" customHeight="1">
      <c r="A53" s="650" t="s">
        <v>46</v>
      </c>
      <c r="B53" s="651"/>
      <c r="C53" s="651"/>
      <c r="D53" s="651"/>
      <c r="E53" s="651"/>
      <c r="F53" s="652"/>
      <c r="G53" s="430"/>
      <c r="H53" s="430"/>
      <c r="I53" s="319">
        <f t="shared" si="0"/>
        <v>0</v>
      </c>
    </row>
    <row r="54" spans="1:13" ht="15" customHeight="1">
      <c r="A54" s="650" t="s">
        <v>47</v>
      </c>
      <c r="B54" s="651"/>
      <c r="C54" s="651"/>
      <c r="D54" s="651"/>
      <c r="E54" s="651"/>
      <c r="F54" s="652"/>
      <c r="G54" s="430"/>
      <c r="H54" s="430"/>
      <c r="I54" s="319">
        <f t="shared" si="0"/>
        <v>0</v>
      </c>
    </row>
    <row r="55" spans="1:13" ht="15" customHeight="1">
      <c r="A55" s="650" t="s">
        <v>48</v>
      </c>
      <c r="B55" s="651"/>
      <c r="C55" s="651"/>
      <c r="D55" s="651"/>
      <c r="E55" s="651"/>
      <c r="F55" s="652"/>
      <c r="G55" s="430"/>
      <c r="H55" s="430"/>
      <c r="I55" s="319">
        <f t="shared" si="0"/>
        <v>0</v>
      </c>
    </row>
    <row r="56" spans="1:13" ht="15" customHeight="1">
      <c r="A56" s="650" t="s">
        <v>328</v>
      </c>
      <c r="B56" s="651"/>
      <c r="C56" s="651"/>
      <c r="D56" s="651"/>
      <c r="E56" s="651"/>
      <c r="F56" s="652"/>
      <c r="G56" s="186"/>
      <c r="H56" s="186"/>
      <c r="I56" s="319">
        <f t="shared" si="0"/>
        <v>0</v>
      </c>
    </row>
    <row r="57" spans="1:13" ht="15" customHeight="1" thickBot="1">
      <c r="A57" s="638" t="s">
        <v>288</v>
      </c>
      <c r="B57" s="639"/>
      <c r="C57" s="639"/>
      <c r="D57" s="639"/>
      <c r="E57" s="639"/>
      <c r="F57" s="640"/>
      <c r="G57" s="432">
        <f>+G46+G47+G48+G49+G50+G51+G52+G53+G54+G55+G56</f>
        <v>0</v>
      </c>
      <c r="H57" s="432">
        <f>+H46+H47+H48+H49+H50+H51+H52+H53+H54+H55+H56</f>
        <v>0</v>
      </c>
      <c r="I57" s="433">
        <f>+G57+H57</f>
        <v>0</v>
      </c>
      <c r="K57" s="382" t="str">
        <f>IF(G57-H13=0,"0","errore")</f>
        <v>0</v>
      </c>
      <c r="L57" s="382" t="str">
        <f>IF(H57-SUM(H14:H19)=0,"0","errore")</f>
        <v>0</v>
      </c>
      <c r="M57" s="382" t="str">
        <f>IF(I57-H20=0,"0","errore")</f>
        <v>0</v>
      </c>
    </row>
    <row r="58" spans="1:13" ht="15" customHeight="1">
      <c r="A58" s="103"/>
    </row>
    <row r="59" spans="1:13" ht="10.5" customHeight="1">
      <c r="A59" s="103"/>
    </row>
  </sheetData>
  <sheetProtection algorithmName="SHA-512" hashValue="gFCnKcsgtIMSSyhHz/UsadrtEMxeIA//Vzb9Z2w8ewOn3hcuPXm9Oclq3xgTr9GJPNr0pudGh0WF8cykGvz3Cw==" saltValue="j0o3Eil8dXhMGjvEbTjPhQ==" spinCount="100000" sheet="1" objects="1" scenarios="1" selectLockedCells="1"/>
  <mergeCells count="48">
    <mergeCell ref="K43:M43"/>
    <mergeCell ref="A52:F52"/>
    <mergeCell ref="A53:F53"/>
    <mergeCell ref="A54:F54"/>
    <mergeCell ref="A55:F55"/>
    <mergeCell ref="H43:H44"/>
    <mergeCell ref="I43:I44"/>
    <mergeCell ref="G43:G44"/>
    <mergeCell ref="A46:F46"/>
    <mergeCell ref="A47:F47"/>
    <mergeCell ref="A48:F48"/>
    <mergeCell ref="A49:F49"/>
    <mergeCell ref="A45:F45"/>
    <mergeCell ref="A37:F37"/>
    <mergeCell ref="A38:F38"/>
    <mergeCell ref="A57:F57"/>
    <mergeCell ref="A51:F51"/>
    <mergeCell ref="A40:F40"/>
    <mergeCell ref="A41:F41"/>
    <mergeCell ref="A50:F50"/>
    <mergeCell ref="A39:F39"/>
    <mergeCell ref="A56:F56"/>
    <mergeCell ref="A25:F25"/>
    <mergeCell ref="A26:F26"/>
    <mergeCell ref="A27:F27"/>
    <mergeCell ref="A29:F29"/>
    <mergeCell ref="A30:F30"/>
    <mergeCell ref="A32:F32"/>
    <mergeCell ref="A33:F33"/>
    <mergeCell ref="A36:E36"/>
    <mergeCell ref="A17:F17"/>
    <mergeCell ref="A12:F12"/>
    <mergeCell ref="A13:F13"/>
    <mergeCell ref="A14:F14"/>
    <mergeCell ref="A15:F15"/>
    <mergeCell ref="A16:F16"/>
    <mergeCell ref="A31:F31"/>
    <mergeCell ref="A18:F18"/>
    <mergeCell ref="A19:F19"/>
    <mergeCell ref="A20:F20"/>
    <mergeCell ref="A22:F22"/>
    <mergeCell ref="A23:F23"/>
    <mergeCell ref="A24:F24"/>
    <mergeCell ref="A1:I1"/>
    <mergeCell ref="A4:I4"/>
    <mergeCell ref="G6:H6"/>
    <mergeCell ref="A9:F10"/>
    <mergeCell ref="G9:H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M42"/>
  <sheetViews>
    <sheetView showGridLines="0" topLeftCell="A17" workbookViewId="0">
      <selection activeCell="G33" sqref="G33"/>
    </sheetView>
  </sheetViews>
  <sheetFormatPr defaultColWidth="9.140625" defaultRowHeight="12.75"/>
  <cols>
    <col min="1" max="4" width="8.140625" style="28" customWidth="1"/>
    <col min="5" max="6" width="15.5703125" style="28" customWidth="1"/>
    <col min="7" max="9" width="15.7109375" style="28" customWidth="1"/>
    <col min="10" max="13" width="14.28515625" style="28" customWidth="1"/>
    <col min="14" max="16384" width="9.140625" style="28"/>
  </cols>
  <sheetData>
    <row r="1" spans="1:12" s="26" customFormat="1" ht="18">
      <c r="A1" s="770" t="s">
        <v>69</v>
      </c>
      <c r="B1" s="770"/>
      <c r="C1" s="770"/>
      <c r="D1" s="770"/>
      <c r="E1" s="770"/>
      <c r="F1" s="770"/>
      <c r="G1" s="770"/>
      <c r="H1" s="770"/>
      <c r="I1" s="770"/>
      <c r="J1" s="96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68"/>
      <c r="J2" s="68"/>
      <c r="K2" s="68"/>
    </row>
    <row r="3" spans="1:12" ht="21" customHeight="1" thickBot="1">
      <c r="A3" s="27"/>
      <c r="B3" s="27"/>
      <c r="C3" s="27"/>
      <c r="D3" s="27"/>
      <c r="E3" s="27"/>
    </row>
    <row r="4" spans="1:12" s="73" customFormat="1" ht="30.75" customHeight="1" thickBot="1">
      <c r="A4" s="767" t="s">
        <v>297</v>
      </c>
      <c r="B4" s="768"/>
      <c r="C4" s="768"/>
      <c r="D4" s="768"/>
      <c r="E4" s="768"/>
      <c r="F4" s="768"/>
      <c r="G4" s="768"/>
      <c r="H4" s="768"/>
      <c r="I4" s="769"/>
      <c r="J4" s="98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70"/>
      <c r="I5" s="70"/>
      <c r="J5" s="70"/>
    </row>
    <row r="6" spans="1:12" ht="21.75" customHeight="1" thickBot="1">
      <c r="A6" s="107"/>
      <c r="B6" s="74"/>
      <c r="C6" s="74"/>
      <c r="D6" s="74"/>
      <c r="E6" s="74"/>
      <c r="F6" s="74"/>
      <c r="G6" s="321">
        <v>2016</v>
      </c>
    </row>
    <row r="7" spans="1:12" ht="12" hidden="1" customHeight="1">
      <c r="A7" s="107"/>
      <c r="B7" s="74"/>
      <c r="C7" s="74"/>
      <c r="D7" s="74"/>
      <c r="E7" s="74"/>
      <c r="F7" s="74"/>
      <c r="G7" s="119"/>
    </row>
    <row r="8" spans="1:12" ht="3" customHeight="1" thickBot="1">
      <c r="A8" s="103"/>
    </row>
    <row r="9" spans="1:12" ht="33.75" customHeight="1" thickBot="1">
      <c r="A9" s="674"/>
      <c r="B9" s="674"/>
      <c r="C9" s="674"/>
      <c r="D9" s="674"/>
      <c r="E9" s="674"/>
      <c r="F9" s="69"/>
      <c r="G9" s="110" t="s">
        <v>90</v>
      </c>
    </row>
    <row r="10" spans="1:12" ht="14.25" customHeight="1">
      <c r="A10" s="103"/>
    </row>
    <row r="11" spans="1:12" s="102" customFormat="1" ht="16.5" customHeight="1" thickBot="1">
      <c r="A11" s="659" t="s">
        <v>31</v>
      </c>
      <c r="B11" s="659"/>
      <c r="C11" s="659"/>
      <c r="D11" s="659"/>
      <c r="E11" s="659"/>
      <c r="F11" s="112"/>
      <c r="G11" s="112"/>
      <c r="H11" s="99"/>
      <c r="I11" s="99"/>
      <c r="J11" s="99"/>
      <c r="K11" s="100"/>
      <c r="L11" s="101"/>
    </row>
    <row r="12" spans="1:12" s="72" customFormat="1" ht="15" customHeight="1">
      <c r="A12" s="647" t="s">
        <v>32</v>
      </c>
      <c r="B12" s="648"/>
      <c r="C12" s="648"/>
      <c r="D12" s="648"/>
      <c r="E12" s="648"/>
      <c r="F12" s="649"/>
      <c r="G12" s="298"/>
      <c r="H12" s="70"/>
      <c r="I12" s="70"/>
      <c r="J12" s="70"/>
      <c r="K12" s="73"/>
      <c r="L12" s="87"/>
    </row>
    <row r="13" spans="1:12" s="72" customFormat="1" ht="15" customHeight="1">
      <c r="A13" s="650" t="s">
        <v>33</v>
      </c>
      <c r="B13" s="651"/>
      <c r="C13" s="651"/>
      <c r="D13" s="651"/>
      <c r="E13" s="651"/>
      <c r="F13" s="652"/>
      <c r="G13" s="299"/>
      <c r="H13" s="70"/>
      <c r="I13" s="70"/>
      <c r="J13" s="70"/>
      <c r="K13" s="73"/>
      <c r="L13" s="87"/>
    </row>
    <row r="14" spans="1:12" s="72" customFormat="1" ht="15" customHeight="1">
      <c r="A14" s="650" t="s">
        <v>34</v>
      </c>
      <c r="B14" s="651"/>
      <c r="C14" s="651"/>
      <c r="D14" s="651"/>
      <c r="E14" s="651"/>
      <c r="F14" s="652"/>
      <c r="G14" s="299"/>
      <c r="H14" s="70"/>
      <c r="I14" s="70"/>
      <c r="J14" s="70"/>
      <c r="K14" s="73"/>
      <c r="L14" s="87"/>
    </row>
    <row r="15" spans="1:12" s="72" customFormat="1" ht="15" customHeight="1">
      <c r="A15" s="650" t="s">
        <v>80</v>
      </c>
      <c r="B15" s="651"/>
      <c r="C15" s="651"/>
      <c r="D15" s="651"/>
      <c r="E15" s="651"/>
      <c r="F15" s="652"/>
      <c r="G15" s="299"/>
      <c r="H15" s="70"/>
      <c r="I15" s="70"/>
      <c r="J15" s="70"/>
      <c r="K15" s="73"/>
      <c r="L15" s="87"/>
    </row>
    <row r="16" spans="1:12" s="72" customFormat="1" ht="15" customHeight="1">
      <c r="A16" s="650" t="s">
        <v>35</v>
      </c>
      <c r="B16" s="651"/>
      <c r="C16" s="651"/>
      <c r="D16" s="651"/>
      <c r="E16" s="651"/>
      <c r="F16" s="652"/>
      <c r="G16" s="299"/>
      <c r="H16" s="70"/>
      <c r="I16" s="70"/>
      <c r="J16" s="70"/>
      <c r="K16" s="73"/>
      <c r="L16" s="87"/>
    </row>
    <row r="17" spans="1:13" s="72" customFormat="1" ht="15" customHeight="1">
      <c r="A17" s="650" t="s">
        <v>319</v>
      </c>
      <c r="B17" s="651"/>
      <c r="C17" s="651"/>
      <c r="D17" s="651"/>
      <c r="E17" s="651"/>
      <c r="F17" s="652"/>
      <c r="G17" s="299"/>
      <c r="H17" s="70"/>
      <c r="I17" s="70"/>
      <c r="J17" s="70"/>
      <c r="K17" s="73"/>
      <c r="L17" s="87"/>
    </row>
    <row r="18" spans="1:13" s="72" customFormat="1" ht="15" customHeight="1">
      <c r="A18" s="650" t="s">
        <v>320</v>
      </c>
      <c r="B18" s="651"/>
      <c r="C18" s="651"/>
      <c r="D18" s="651"/>
      <c r="E18" s="651"/>
      <c r="F18" s="652"/>
      <c r="G18" s="299"/>
      <c r="H18" s="70"/>
      <c r="I18" s="70"/>
      <c r="J18" s="70"/>
      <c r="K18" s="73"/>
      <c r="L18" s="87"/>
    </row>
    <row r="19" spans="1:13" s="72" customFormat="1" ht="15" customHeight="1" thickBot="1">
      <c r="A19" s="638" t="s">
        <v>29</v>
      </c>
      <c r="B19" s="639"/>
      <c r="C19" s="639"/>
      <c r="D19" s="639"/>
      <c r="E19" s="639"/>
      <c r="F19" s="640"/>
      <c r="G19" s="300">
        <f>+G12+G13+G14+G15+G16+G17+G18</f>
        <v>0</v>
      </c>
      <c r="H19" s="70"/>
      <c r="I19" s="70"/>
      <c r="J19" s="70"/>
      <c r="K19" s="73"/>
      <c r="L19" s="87"/>
    </row>
    <row r="20" spans="1:13" ht="14.25" customHeight="1">
      <c r="A20" s="103"/>
    </row>
    <row r="21" spans="1:13" s="102" customFormat="1" ht="16.5" customHeight="1" thickBot="1">
      <c r="A21" s="659" t="s">
        <v>94</v>
      </c>
      <c r="B21" s="659"/>
      <c r="C21" s="659"/>
      <c r="D21" s="659"/>
      <c r="E21" s="659"/>
      <c r="F21" s="112"/>
      <c r="G21" s="112"/>
      <c r="H21" s="99"/>
      <c r="I21" s="99"/>
      <c r="J21" s="99"/>
      <c r="K21" s="100"/>
      <c r="L21" s="101"/>
    </row>
    <row r="22" spans="1:13" s="72" customFormat="1" ht="15" customHeight="1">
      <c r="A22" s="547" t="s">
        <v>36</v>
      </c>
      <c r="B22" s="548"/>
      <c r="C22" s="548"/>
      <c r="D22" s="548"/>
      <c r="E22" s="548"/>
      <c r="F22" s="548"/>
      <c r="G22" s="298"/>
      <c r="H22" s="70"/>
      <c r="I22" s="70"/>
      <c r="J22" s="70"/>
      <c r="K22" s="73"/>
      <c r="L22" s="87"/>
    </row>
    <row r="23" spans="1:13" s="72" customFormat="1" ht="15" customHeight="1">
      <c r="A23" s="518" t="s">
        <v>38</v>
      </c>
      <c r="B23" s="519"/>
      <c r="C23" s="519"/>
      <c r="D23" s="519"/>
      <c r="E23" s="519"/>
      <c r="F23" s="519"/>
      <c r="G23" s="299"/>
      <c r="H23" s="70"/>
      <c r="I23" s="70"/>
      <c r="J23" s="70"/>
      <c r="K23" s="73"/>
      <c r="L23" s="87"/>
    </row>
    <row r="24" spans="1:13" s="72" customFormat="1" ht="15" customHeight="1">
      <c r="A24" s="518" t="s">
        <v>37</v>
      </c>
      <c r="B24" s="519"/>
      <c r="C24" s="519"/>
      <c r="D24" s="519"/>
      <c r="E24" s="519"/>
      <c r="F24" s="519"/>
      <c r="G24" s="299"/>
      <c r="H24" s="70"/>
      <c r="I24" s="70"/>
      <c r="J24" s="70"/>
      <c r="K24" s="73"/>
      <c r="L24" s="87"/>
    </row>
    <row r="25" spans="1:13" s="72" customFormat="1" ht="15" customHeight="1" thickBot="1">
      <c r="A25" s="532" t="s">
        <v>29</v>
      </c>
      <c r="B25" s="533"/>
      <c r="C25" s="533"/>
      <c r="D25" s="533"/>
      <c r="E25" s="533"/>
      <c r="F25" s="533"/>
      <c r="G25" s="300">
        <f>+G22+G23+G24</f>
        <v>0</v>
      </c>
      <c r="H25" s="70"/>
      <c r="I25" s="70"/>
      <c r="J25" s="70"/>
      <c r="K25" s="73"/>
      <c r="L25" s="87"/>
    </row>
    <row r="26" spans="1:13" s="408" customFormat="1" ht="15" customHeight="1">
      <c r="A26" s="307"/>
      <c r="B26" s="307"/>
      <c r="C26" s="307"/>
      <c r="D26" s="307"/>
      <c r="E26" s="307"/>
      <c r="F26" s="307"/>
      <c r="G26" s="406"/>
      <c r="H26" s="407"/>
      <c r="I26" s="407"/>
      <c r="J26" s="407"/>
    </row>
    <row r="27" spans="1:13" ht="9.75" customHeight="1" thickBot="1">
      <c r="A27" s="103"/>
    </row>
    <row r="28" spans="1:13">
      <c r="A28" s="103"/>
      <c r="G28" s="663" t="s">
        <v>32</v>
      </c>
      <c r="H28" s="665" t="s">
        <v>180</v>
      </c>
      <c r="I28" s="657" t="s">
        <v>27</v>
      </c>
      <c r="K28" s="661" t="s">
        <v>184</v>
      </c>
      <c r="L28" s="661"/>
      <c r="M28" s="661"/>
    </row>
    <row r="29" spans="1:13" ht="13.5" thickBot="1">
      <c r="A29" s="103"/>
      <c r="G29" s="664"/>
      <c r="H29" s="666"/>
      <c r="I29" s="658"/>
    </row>
    <row r="30" spans="1:13" ht="15.75" thickBot="1">
      <c r="A30" s="659" t="s">
        <v>129</v>
      </c>
      <c r="B30" s="659"/>
      <c r="C30" s="659"/>
      <c r="D30" s="659"/>
      <c r="E30" s="659"/>
      <c r="F30" s="659"/>
    </row>
    <row r="31" spans="1:13" ht="15" customHeight="1">
      <c r="A31" s="547" t="s">
        <v>39</v>
      </c>
      <c r="B31" s="548"/>
      <c r="C31" s="548"/>
      <c r="D31" s="548"/>
      <c r="E31" s="548"/>
      <c r="F31" s="548"/>
      <c r="G31" s="431"/>
      <c r="H31" s="431"/>
      <c r="I31" s="441">
        <f>G31+H31</f>
        <v>0</v>
      </c>
    </row>
    <row r="32" spans="1:13" ht="15" customHeight="1">
      <c r="A32" s="518" t="s">
        <v>40</v>
      </c>
      <c r="B32" s="519"/>
      <c r="C32" s="519"/>
      <c r="D32" s="519"/>
      <c r="E32" s="519"/>
      <c r="F32" s="519"/>
      <c r="G32" s="430"/>
      <c r="H32" s="430"/>
      <c r="I32" s="319">
        <f t="shared" ref="I32:I41" si="0">G32+H32</f>
        <v>0</v>
      </c>
    </row>
    <row r="33" spans="1:13" ht="15" customHeight="1">
      <c r="A33" s="518" t="s">
        <v>41</v>
      </c>
      <c r="B33" s="519"/>
      <c r="C33" s="519"/>
      <c r="D33" s="519"/>
      <c r="E33" s="519"/>
      <c r="F33" s="519"/>
      <c r="G33" s="430"/>
      <c r="H33" s="430"/>
      <c r="I33" s="319">
        <f t="shared" si="0"/>
        <v>0</v>
      </c>
    </row>
    <row r="34" spans="1:13" ht="15" customHeight="1">
      <c r="A34" s="518" t="s">
        <v>42</v>
      </c>
      <c r="B34" s="519"/>
      <c r="C34" s="519"/>
      <c r="D34" s="519"/>
      <c r="E34" s="519"/>
      <c r="F34" s="519"/>
      <c r="G34" s="430"/>
      <c r="H34" s="430"/>
      <c r="I34" s="319">
        <f t="shared" si="0"/>
        <v>0</v>
      </c>
    </row>
    <row r="35" spans="1:13" ht="15" customHeight="1">
      <c r="A35" s="518" t="s">
        <v>43</v>
      </c>
      <c r="B35" s="519"/>
      <c r="C35" s="519"/>
      <c r="D35" s="519"/>
      <c r="E35" s="519"/>
      <c r="F35" s="519"/>
      <c r="G35" s="430"/>
      <c r="H35" s="430"/>
      <c r="I35" s="319">
        <f t="shared" si="0"/>
        <v>0</v>
      </c>
    </row>
    <row r="36" spans="1:13" ht="15" customHeight="1">
      <c r="A36" s="518" t="s">
        <v>44</v>
      </c>
      <c r="B36" s="519"/>
      <c r="C36" s="519"/>
      <c r="D36" s="519"/>
      <c r="E36" s="519"/>
      <c r="F36" s="519"/>
      <c r="G36" s="430"/>
      <c r="H36" s="430"/>
      <c r="I36" s="319">
        <f t="shared" si="0"/>
        <v>0</v>
      </c>
    </row>
    <row r="37" spans="1:13" ht="15" customHeight="1">
      <c r="A37" s="650" t="s">
        <v>45</v>
      </c>
      <c r="B37" s="651"/>
      <c r="C37" s="651"/>
      <c r="D37" s="651"/>
      <c r="E37" s="651"/>
      <c r="F37" s="652"/>
      <c r="G37" s="430"/>
      <c r="H37" s="430"/>
      <c r="I37" s="319">
        <f t="shared" si="0"/>
        <v>0</v>
      </c>
    </row>
    <row r="38" spans="1:13" ht="15" customHeight="1">
      <c r="A38" s="650" t="s">
        <v>46</v>
      </c>
      <c r="B38" s="651"/>
      <c r="C38" s="651"/>
      <c r="D38" s="651"/>
      <c r="E38" s="651"/>
      <c r="F38" s="652"/>
      <c r="G38" s="430"/>
      <c r="H38" s="430"/>
      <c r="I38" s="319">
        <f t="shared" si="0"/>
        <v>0</v>
      </c>
    </row>
    <row r="39" spans="1:13" ht="15" customHeight="1">
      <c r="A39" s="650" t="s">
        <v>47</v>
      </c>
      <c r="B39" s="651"/>
      <c r="C39" s="651"/>
      <c r="D39" s="651"/>
      <c r="E39" s="651"/>
      <c r="F39" s="652"/>
      <c r="G39" s="430"/>
      <c r="H39" s="430"/>
      <c r="I39" s="319">
        <f t="shared" si="0"/>
        <v>0</v>
      </c>
    </row>
    <row r="40" spans="1:13" ht="15" customHeight="1">
      <c r="A40" s="650" t="s">
        <v>48</v>
      </c>
      <c r="B40" s="651"/>
      <c r="C40" s="651"/>
      <c r="D40" s="651"/>
      <c r="E40" s="651"/>
      <c r="F40" s="652"/>
      <c r="G40" s="430"/>
      <c r="H40" s="430"/>
      <c r="I40" s="319">
        <f t="shared" si="0"/>
        <v>0</v>
      </c>
    </row>
    <row r="41" spans="1:13" ht="15" customHeight="1">
      <c r="A41" s="650" t="s">
        <v>328</v>
      </c>
      <c r="B41" s="651"/>
      <c r="C41" s="651"/>
      <c r="D41" s="651"/>
      <c r="E41" s="651"/>
      <c r="F41" s="652"/>
      <c r="G41" s="186"/>
      <c r="H41" s="186"/>
      <c r="I41" s="319">
        <f t="shared" si="0"/>
        <v>0</v>
      </c>
    </row>
    <row r="42" spans="1:13" ht="15" customHeight="1" thickBot="1">
      <c r="A42" s="638" t="s">
        <v>29</v>
      </c>
      <c r="B42" s="639"/>
      <c r="C42" s="639"/>
      <c r="D42" s="639"/>
      <c r="E42" s="639"/>
      <c r="F42" s="640"/>
      <c r="G42" s="432">
        <f>+G31+G32+G33+G34+G35+G36+G37+G38+G39+G40+G41</f>
        <v>0</v>
      </c>
      <c r="H42" s="432">
        <f>+H31+H32+H33+H34+H35+H36+H37+H38+H39+H40+H41</f>
        <v>0</v>
      </c>
      <c r="I42" s="433">
        <f>+G42+H42</f>
        <v>0</v>
      </c>
      <c r="K42" s="395" t="str">
        <f>IF(G42-G12=0,"0","errore")</f>
        <v>0</v>
      </c>
      <c r="L42" s="395" t="str">
        <f>IF(H42-SUM(G13:G18)=0,"0","errore")</f>
        <v>0</v>
      </c>
      <c r="M42" s="395" t="str">
        <f>IF(I42-G19=0,"0","errore")</f>
        <v>0</v>
      </c>
    </row>
  </sheetData>
  <sheetProtection algorithmName="SHA-512" hashValue="AzcdZ3Y3mHIAsxRipDG3ouLMuvnTUCcgms/0BNEQn0lzfJLHEF5mj40Xgn3uV62vpk1f6PvJ4HPZQxrdJXDD4g==" saltValue="jV7tcvmfODDduLgDWF1BJw==" spinCount="100000" sheet="1" objects="1" scenarios="1" selectLockedCells="1"/>
  <mergeCells count="34">
    <mergeCell ref="A40:F40"/>
    <mergeCell ref="A42:F42"/>
    <mergeCell ref="K28:M28"/>
    <mergeCell ref="A31:F31"/>
    <mergeCell ref="A32:F32"/>
    <mergeCell ref="A38:F38"/>
    <mergeCell ref="A39:F39"/>
    <mergeCell ref="A33:F33"/>
    <mergeCell ref="A34:F34"/>
    <mergeCell ref="A35:F35"/>
    <mergeCell ref="A36:F36"/>
    <mergeCell ref="A41:F41"/>
    <mergeCell ref="G28:G29"/>
    <mergeCell ref="H28:H29"/>
    <mergeCell ref="I28:I29"/>
    <mergeCell ref="A30:F30"/>
    <mergeCell ref="A9:E9"/>
    <mergeCell ref="A12:F12"/>
    <mergeCell ref="A4:I4"/>
    <mergeCell ref="A11:E11"/>
    <mergeCell ref="A1:I1"/>
    <mergeCell ref="A13:F13"/>
    <mergeCell ref="A14:F14"/>
    <mergeCell ref="A37:F37"/>
    <mergeCell ref="A24:F24"/>
    <mergeCell ref="A25:F25"/>
    <mergeCell ref="A23:F23"/>
    <mergeCell ref="A15:F15"/>
    <mergeCell ref="A19:F19"/>
    <mergeCell ref="A21:E21"/>
    <mergeCell ref="A22:F22"/>
    <mergeCell ref="A16:F16"/>
    <mergeCell ref="A17:F17"/>
    <mergeCell ref="A18:F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O51"/>
  <sheetViews>
    <sheetView showGridLines="0" topLeftCell="A17" workbookViewId="0">
      <selection activeCell="S34" sqref="S34"/>
    </sheetView>
  </sheetViews>
  <sheetFormatPr defaultColWidth="9.140625" defaultRowHeight="12.75"/>
  <cols>
    <col min="1" max="1" width="17.28515625" style="28" customWidth="1"/>
    <col min="2" max="2" width="2.7109375" style="28" customWidth="1"/>
    <col min="3" max="3" width="8.7109375" style="28" customWidth="1"/>
    <col min="4" max="5" width="18" style="28" customWidth="1"/>
    <col min="6" max="6" width="16.140625" style="28" customWidth="1"/>
    <col min="7" max="7" width="14.140625" style="28" customWidth="1"/>
    <col min="8" max="8" width="19.42578125" style="28" customWidth="1"/>
    <col min="9" max="11" width="13.5703125" style="28" customWidth="1"/>
    <col min="12" max="13" width="15.7109375" style="28" customWidth="1"/>
    <col min="14" max="14" width="17.42578125" style="28" customWidth="1"/>
    <col min="15" max="15" width="12" style="28" customWidth="1"/>
    <col min="16" max="16" width="8.85546875" style="28" customWidth="1"/>
    <col min="17" max="16384" width="9.140625" style="28"/>
  </cols>
  <sheetData>
    <row r="1" spans="1:15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68"/>
    </row>
    <row r="2" spans="1:15" s="26" customFormat="1" ht="21" customHeight="1">
      <c r="B2" s="97"/>
      <c r="C2" s="97"/>
      <c r="D2" s="97"/>
      <c r="E2" s="269"/>
      <c r="F2" s="204"/>
      <c r="G2" s="97"/>
      <c r="H2" s="202"/>
      <c r="I2" s="97"/>
      <c r="J2" s="97"/>
      <c r="K2" s="97"/>
      <c r="L2" s="97"/>
      <c r="M2" s="68"/>
      <c r="N2" s="68"/>
      <c r="O2" s="68"/>
    </row>
    <row r="3" spans="1:15" ht="21" customHeight="1" thickBot="1">
      <c r="B3" s="27"/>
      <c r="C3" s="27"/>
      <c r="D3" s="27"/>
      <c r="E3" s="27"/>
      <c r="F3" s="27"/>
      <c r="G3" s="27"/>
      <c r="H3" s="27"/>
    </row>
    <row r="4" spans="1:15" s="34" customFormat="1" ht="30.75" customHeight="1" thickBot="1">
      <c r="A4" s="537" t="s">
        <v>299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9"/>
      <c r="O4" s="35"/>
    </row>
    <row r="5" spans="1:15" ht="30.75" customHeight="1" thickBot="1"/>
    <row r="6" spans="1:15" ht="27.75" customHeight="1">
      <c r="A6" s="773" t="s">
        <v>85</v>
      </c>
      <c r="B6" s="780" t="s">
        <v>217</v>
      </c>
      <c r="C6" s="780"/>
      <c r="D6" s="780"/>
      <c r="E6" s="777" t="s">
        <v>231</v>
      </c>
      <c r="F6" s="777" t="s">
        <v>169</v>
      </c>
      <c r="G6" s="777" t="s">
        <v>327</v>
      </c>
      <c r="H6" s="777" t="s">
        <v>331</v>
      </c>
      <c r="I6" s="777" t="s">
        <v>24</v>
      </c>
      <c r="J6" s="777" t="s">
        <v>25</v>
      </c>
      <c r="K6" s="777">
        <v>2016</v>
      </c>
      <c r="L6" s="777"/>
      <c r="M6" s="777"/>
      <c r="N6" s="779"/>
    </row>
    <row r="7" spans="1:15" ht="39.75" customHeight="1">
      <c r="A7" s="774"/>
      <c r="B7" s="781"/>
      <c r="C7" s="781"/>
      <c r="D7" s="781"/>
      <c r="E7" s="778"/>
      <c r="F7" s="778"/>
      <c r="G7" s="778"/>
      <c r="H7" s="778"/>
      <c r="I7" s="778"/>
      <c r="J7" s="778"/>
      <c r="K7" s="257" t="s">
        <v>23</v>
      </c>
      <c r="L7" s="257" t="s">
        <v>298</v>
      </c>
      <c r="M7" s="257" t="s">
        <v>90</v>
      </c>
      <c r="N7" s="258" t="s">
        <v>216</v>
      </c>
    </row>
    <row r="8" spans="1:15" ht="15" customHeight="1">
      <c r="A8" s="361"/>
      <c r="B8" s="775"/>
      <c r="C8" s="776"/>
      <c r="D8" s="776"/>
      <c r="E8" s="360"/>
      <c r="F8" s="155"/>
      <c r="G8" s="155"/>
      <c r="H8" s="155"/>
      <c r="I8" s="160"/>
      <c r="J8" s="359"/>
      <c r="K8" s="161"/>
      <c r="L8" s="1"/>
      <c r="M8" s="1"/>
      <c r="N8" s="2"/>
    </row>
    <row r="9" spans="1:15" ht="15" customHeight="1">
      <c r="A9" s="361"/>
      <c r="B9" s="775"/>
      <c r="C9" s="776"/>
      <c r="D9" s="776"/>
      <c r="E9" s="360"/>
      <c r="F9" s="155"/>
      <c r="G9" s="155"/>
      <c r="H9" s="155"/>
      <c r="I9" s="160"/>
      <c r="J9" s="359"/>
      <c r="K9" s="161"/>
      <c r="L9" s="1"/>
      <c r="M9" s="1"/>
      <c r="N9" s="2"/>
    </row>
    <row r="10" spans="1:15" ht="15" customHeight="1">
      <c r="A10" s="361"/>
      <c r="B10" s="775"/>
      <c r="C10" s="776"/>
      <c r="D10" s="776"/>
      <c r="E10" s="360"/>
      <c r="F10" s="155"/>
      <c r="G10" s="155"/>
      <c r="H10" s="155"/>
      <c r="I10" s="160"/>
      <c r="J10" s="359"/>
      <c r="K10" s="161"/>
      <c r="L10" s="1"/>
      <c r="M10" s="1"/>
      <c r="N10" s="2"/>
    </row>
    <row r="11" spans="1:15" ht="15" customHeight="1">
      <c r="A11" s="361"/>
      <c r="B11" s="775"/>
      <c r="C11" s="776"/>
      <c r="D11" s="776"/>
      <c r="E11" s="360"/>
      <c r="F11" s="155"/>
      <c r="G11" s="155"/>
      <c r="H11" s="155"/>
      <c r="I11" s="160"/>
      <c r="J11" s="359"/>
      <c r="K11" s="161"/>
      <c r="L11" s="1"/>
      <c r="M11" s="1"/>
      <c r="N11" s="2"/>
    </row>
    <row r="12" spans="1:15" ht="15" customHeight="1">
      <c r="A12" s="361"/>
      <c r="B12" s="775"/>
      <c r="C12" s="776"/>
      <c r="D12" s="776"/>
      <c r="E12" s="360"/>
      <c r="F12" s="155"/>
      <c r="G12" s="155"/>
      <c r="H12" s="155"/>
      <c r="I12" s="160"/>
      <c r="J12" s="359"/>
      <c r="K12" s="161"/>
      <c r="L12" s="1"/>
      <c r="M12" s="1"/>
      <c r="N12" s="2"/>
    </row>
    <row r="13" spans="1:15" ht="15" customHeight="1">
      <c r="A13" s="361"/>
      <c r="B13" s="775"/>
      <c r="C13" s="776"/>
      <c r="D13" s="776"/>
      <c r="E13" s="360"/>
      <c r="F13" s="155"/>
      <c r="G13" s="155"/>
      <c r="H13" s="155"/>
      <c r="I13" s="160"/>
      <c r="J13" s="359"/>
      <c r="K13" s="161"/>
      <c r="L13" s="1"/>
      <c r="M13" s="1"/>
      <c r="N13" s="2"/>
    </row>
    <row r="14" spans="1:15" ht="15" customHeight="1">
      <c r="A14" s="361"/>
      <c r="B14" s="775"/>
      <c r="C14" s="776"/>
      <c r="D14" s="776"/>
      <c r="E14" s="360"/>
      <c r="F14" s="155"/>
      <c r="G14" s="155"/>
      <c r="H14" s="155"/>
      <c r="I14" s="160"/>
      <c r="J14" s="359"/>
      <c r="K14" s="161"/>
      <c r="L14" s="1"/>
      <c r="M14" s="1"/>
      <c r="N14" s="2"/>
    </row>
    <row r="15" spans="1:15" ht="15" customHeight="1">
      <c r="A15" s="361"/>
      <c r="B15" s="775"/>
      <c r="C15" s="776"/>
      <c r="D15" s="776"/>
      <c r="E15" s="360"/>
      <c r="F15" s="155"/>
      <c r="G15" s="155"/>
      <c r="H15" s="155"/>
      <c r="I15" s="160"/>
      <c r="J15" s="359"/>
      <c r="K15" s="161"/>
      <c r="L15" s="1"/>
      <c r="M15" s="1"/>
      <c r="N15" s="2"/>
    </row>
    <row r="16" spans="1:15" ht="15" customHeight="1">
      <c r="A16" s="361"/>
      <c r="B16" s="775"/>
      <c r="C16" s="776"/>
      <c r="D16" s="776"/>
      <c r="E16" s="360"/>
      <c r="F16" s="155"/>
      <c r="G16" s="155"/>
      <c r="H16" s="155"/>
      <c r="I16" s="160"/>
      <c r="J16" s="359"/>
      <c r="K16" s="161"/>
      <c r="L16" s="1"/>
      <c r="M16" s="1"/>
      <c r="N16" s="2"/>
    </row>
    <row r="17" spans="1:14" ht="15" customHeight="1">
      <c r="A17" s="361"/>
      <c r="B17" s="775"/>
      <c r="C17" s="776"/>
      <c r="D17" s="776"/>
      <c r="E17" s="360"/>
      <c r="F17" s="155"/>
      <c r="G17" s="155"/>
      <c r="H17" s="155"/>
      <c r="I17" s="160"/>
      <c r="J17" s="359"/>
      <c r="K17" s="161"/>
      <c r="L17" s="1"/>
      <c r="M17" s="1"/>
      <c r="N17" s="2"/>
    </row>
    <row r="18" spans="1:14" ht="15" customHeight="1">
      <c r="A18" s="361"/>
      <c r="B18" s="775"/>
      <c r="C18" s="776"/>
      <c r="D18" s="776"/>
      <c r="E18" s="360"/>
      <c r="F18" s="155"/>
      <c r="G18" s="155"/>
      <c r="H18" s="155"/>
      <c r="I18" s="160"/>
      <c r="J18" s="359"/>
      <c r="K18" s="161"/>
      <c r="L18" s="1"/>
      <c r="M18" s="1"/>
      <c r="N18" s="2"/>
    </row>
    <row r="19" spans="1:14" ht="15" customHeight="1">
      <c r="A19" s="361"/>
      <c r="B19" s="775"/>
      <c r="C19" s="776"/>
      <c r="D19" s="776"/>
      <c r="E19" s="360"/>
      <c r="F19" s="155"/>
      <c r="G19" s="155"/>
      <c r="H19" s="155"/>
      <c r="I19" s="155"/>
      <c r="J19" s="359"/>
      <c r="K19" s="161"/>
      <c r="L19" s="1"/>
      <c r="M19" s="1"/>
      <c r="N19" s="2"/>
    </row>
    <row r="20" spans="1:14" ht="15" customHeight="1">
      <c r="A20" s="361"/>
      <c r="B20" s="775"/>
      <c r="C20" s="776"/>
      <c r="D20" s="776"/>
      <c r="E20" s="360"/>
      <c r="F20" s="155"/>
      <c r="G20" s="155"/>
      <c r="H20" s="155"/>
      <c r="I20" s="155"/>
      <c r="J20" s="359"/>
      <c r="K20" s="161"/>
      <c r="L20" s="1"/>
      <c r="M20" s="1"/>
      <c r="N20" s="2"/>
    </row>
    <row r="21" spans="1:14" ht="15" customHeight="1">
      <c r="A21" s="361"/>
      <c r="B21" s="775"/>
      <c r="C21" s="776"/>
      <c r="D21" s="776"/>
      <c r="E21" s="360"/>
      <c r="F21" s="155"/>
      <c r="G21" s="155"/>
      <c r="H21" s="155"/>
      <c r="I21" s="155"/>
      <c r="J21" s="359"/>
      <c r="K21" s="161"/>
      <c r="L21" s="1"/>
      <c r="M21" s="1"/>
      <c r="N21" s="2"/>
    </row>
    <row r="22" spans="1:14" ht="15" customHeight="1">
      <c r="A22" s="361"/>
      <c r="B22" s="775"/>
      <c r="C22" s="776"/>
      <c r="D22" s="776"/>
      <c r="E22" s="360"/>
      <c r="F22" s="155"/>
      <c r="G22" s="155"/>
      <c r="H22" s="155"/>
      <c r="I22" s="155"/>
      <c r="J22" s="359"/>
      <c r="K22" s="161"/>
      <c r="L22" s="1"/>
      <c r="M22" s="1"/>
      <c r="N22" s="2"/>
    </row>
    <row r="23" spans="1:14" ht="15" customHeight="1">
      <c r="A23" s="361"/>
      <c r="B23" s="775"/>
      <c r="C23" s="776"/>
      <c r="D23" s="776"/>
      <c r="E23" s="360"/>
      <c r="F23" s="155"/>
      <c r="G23" s="155"/>
      <c r="H23" s="155"/>
      <c r="I23" s="155"/>
      <c r="J23" s="359"/>
      <c r="K23" s="161"/>
      <c r="L23" s="1"/>
      <c r="M23" s="1"/>
      <c r="N23" s="2"/>
    </row>
    <row r="24" spans="1:14" ht="15" customHeight="1">
      <c r="A24" s="361"/>
      <c r="B24" s="775"/>
      <c r="C24" s="776"/>
      <c r="D24" s="776"/>
      <c r="E24" s="360"/>
      <c r="F24" s="155"/>
      <c r="G24" s="155"/>
      <c r="H24" s="155"/>
      <c r="I24" s="155"/>
      <c r="J24" s="359"/>
      <c r="K24" s="161"/>
      <c r="L24" s="1"/>
      <c r="M24" s="1"/>
      <c r="N24" s="2"/>
    </row>
    <row r="25" spans="1:14" ht="15" customHeight="1">
      <c r="A25" s="361"/>
      <c r="B25" s="775"/>
      <c r="C25" s="776"/>
      <c r="D25" s="776"/>
      <c r="E25" s="360"/>
      <c r="F25" s="155"/>
      <c r="G25" s="155"/>
      <c r="H25" s="155"/>
      <c r="I25" s="155"/>
      <c r="J25" s="359"/>
      <c r="K25" s="161"/>
      <c r="L25" s="1"/>
      <c r="M25" s="1"/>
      <c r="N25" s="2"/>
    </row>
    <row r="26" spans="1:14" ht="15" customHeight="1">
      <c r="A26" s="361"/>
      <c r="B26" s="775"/>
      <c r="C26" s="776"/>
      <c r="D26" s="776"/>
      <c r="E26" s="360"/>
      <c r="F26" s="155"/>
      <c r="G26" s="155"/>
      <c r="H26" s="155"/>
      <c r="I26" s="155"/>
      <c r="J26" s="359"/>
      <c r="K26" s="161"/>
      <c r="L26" s="1"/>
      <c r="M26" s="1"/>
      <c r="N26" s="2"/>
    </row>
    <row r="27" spans="1:14" ht="15" customHeight="1">
      <c r="A27" s="361"/>
      <c r="B27" s="775"/>
      <c r="C27" s="776"/>
      <c r="D27" s="776"/>
      <c r="E27" s="360"/>
      <c r="F27" s="155"/>
      <c r="G27" s="155"/>
      <c r="H27" s="155"/>
      <c r="I27" s="155"/>
      <c r="J27" s="359"/>
      <c r="K27" s="161"/>
      <c r="L27" s="1"/>
      <c r="M27" s="1"/>
      <c r="N27" s="2"/>
    </row>
    <row r="28" spans="1:14" ht="15" customHeight="1">
      <c r="A28" s="361"/>
      <c r="B28" s="775"/>
      <c r="C28" s="776"/>
      <c r="D28" s="776"/>
      <c r="E28" s="360"/>
      <c r="F28" s="155"/>
      <c r="G28" s="155"/>
      <c r="H28" s="155"/>
      <c r="I28" s="160"/>
      <c r="J28" s="359"/>
      <c r="K28" s="161"/>
      <c r="L28" s="1"/>
      <c r="M28" s="1"/>
      <c r="N28" s="2"/>
    </row>
    <row r="29" spans="1:14" ht="15" customHeight="1">
      <c r="A29" s="361"/>
      <c r="B29" s="775"/>
      <c r="C29" s="776"/>
      <c r="D29" s="776"/>
      <c r="E29" s="360"/>
      <c r="F29" s="155"/>
      <c r="G29" s="155"/>
      <c r="H29" s="155"/>
      <c r="I29" s="160"/>
      <c r="J29" s="359"/>
      <c r="K29" s="161"/>
      <c r="L29" s="1"/>
      <c r="M29" s="1"/>
      <c r="N29" s="2"/>
    </row>
    <row r="30" spans="1:14" ht="15" customHeight="1">
      <c r="A30" s="361"/>
      <c r="B30" s="775"/>
      <c r="C30" s="776"/>
      <c r="D30" s="776"/>
      <c r="E30" s="360"/>
      <c r="F30" s="155"/>
      <c r="G30" s="155"/>
      <c r="H30" s="155"/>
      <c r="I30" s="160"/>
      <c r="J30" s="359"/>
      <c r="K30" s="161"/>
      <c r="L30" s="1"/>
      <c r="M30" s="1"/>
      <c r="N30" s="2"/>
    </row>
    <row r="31" spans="1:14" ht="15" customHeight="1">
      <c r="A31" s="361"/>
      <c r="B31" s="775"/>
      <c r="C31" s="776"/>
      <c r="D31" s="776"/>
      <c r="E31" s="360"/>
      <c r="F31" s="155"/>
      <c r="G31" s="155"/>
      <c r="H31" s="155"/>
      <c r="I31" s="160"/>
      <c r="J31" s="359"/>
      <c r="K31" s="161"/>
      <c r="L31" s="1"/>
      <c r="M31" s="1"/>
      <c r="N31" s="2"/>
    </row>
    <row r="32" spans="1:14" ht="15" customHeight="1">
      <c r="A32" s="361"/>
      <c r="B32" s="775"/>
      <c r="C32" s="776"/>
      <c r="D32" s="776"/>
      <c r="E32" s="360"/>
      <c r="F32" s="155"/>
      <c r="G32" s="155"/>
      <c r="H32" s="155"/>
      <c r="I32" s="160"/>
      <c r="J32" s="359"/>
      <c r="K32" s="161"/>
      <c r="L32" s="1"/>
      <c r="M32" s="1"/>
      <c r="N32" s="2"/>
    </row>
    <row r="33" spans="1:14" ht="15" customHeight="1">
      <c r="A33" s="361"/>
      <c r="B33" s="775"/>
      <c r="C33" s="776"/>
      <c r="D33" s="776"/>
      <c r="E33" s="360"/>
      <c r="F33" s="155"/>
      <c r="G33" s="155"/>
      <c r="H33" s="155"/>
      <c r="I33" s="160"/>
      <c r="J33" s="359"/>
      <c r="K33" s="161"/>
      <c r="L33" s="1"/>
      <c r="M33" s="1"/>
      <c r="N33" s="2"/>
    </row>
    <row r="34" spans="1:14" ht="15" customHeight="1">
      <c r="A34" s="361"/>
      <c r="B34" s="775"/>
      <c r="C34" s="776"/>
      <c r="D34" s="776"/>
      <c r="E34" s="360"/>
      <c r="F34" s="155"/>
      <c r="G34" s="155"/>
      <c r="H34" s="155"/>
      <c r="I34" s="160"/>
      <c r="J34" s="359"/>
      <c r="K34" s="161"/>
      <c r="L34" s="1"/>
      <c r="M34" s="1"/>
      <c r="N34" s="2"/>
    </row>
    <row r="35" spans="1:14" ht="15" customHeight="1">
      <c r="A35" s="361"/>
      <c r="B35" s="775"/>
      <c r="C35" s="776"/>
      <c r="D35" s="776"/>
      <c r="E35" s="360"/>
      <c r="F35" s="155"/>
      <c r="G35" s="155"/>
      <c r="H35" s="155"/>
      <c r="I35" s="160"/>
      <c r="J35" s="359"/>
      <c r="K35" s="161"/>
      <c r="L35" s="1"/>
      <c r="M35" s="1"/>
      <c r="N35" s="2"/>
    </row>
    <row r="36" spans="1:14" ht="15" customHeight="1">
      <c r="A36" s="361"/>
      <c r="B36" s="775"/>
      <c r="C36" s="776"/>
      <c r="D36" s="776"/>
      <c r="E36" s="360"/>
      <c r="F36" s="155"/>
      <c r="G36" s="155"/>
      <c r="H36" s="155"/>
      <c r="I36" s="160"/>
      <c r="J36" s="359"/>
      <c r="K36" s="161"/>
      <c r="L36" s="1"/>
      <c r="M36" s="1"/>
      <c r="N36" s="2"/>
    </row>
    <row r="37" spans="1:14" ht="15" customHeight="1">
      <c r="A37" s="361"/>
      <c r="B37" s="775"/>
      <c r="C37" s="776"/>
      <c r="D37" s="776"/>
      <c r="E37" s="360"/>
      <c r="F37" s="155"/>
      <c r="G37" s="155"/>
      <c r="H37" s="155"/>
      <c r="I37" s="160"/>
      <c r="J37" s="359"/>
      <c r="K37" s="161"/>
      <c r="L37" s="1"/>
      <c r="M37" s="1"/>
      <c r="N37" s="2"/>
    </row>
    <row r="38" spans="1:14" ht="15" customHeight="1">
      <c r="A38" s="361"/>
      <c r="B38" s="775"/>
      <c r="C38" s="776"/>
      <c r="D38" s="776"/>
      <c r="E38" s="360"/>
      <c r="F38" s="155"/>
      <c r="G38" s="155"/>
      <c r="H38" s="155"/>
      <c r="I38" s="160"/>
      <c r="J38" s="359"/>
      <c r="K38" s="161"/>
      <c r="L38" s="1"/>
      <c r="M38" s="1"/>
      <c r="N38" s="2"/>
    </row>
    <row r="39" spans="1:14" ht="15" customHeight="1">
      <c r="A39" s="361"/>
      <c r="B39" s="775"/>
      <c r="C39" s="776"/>
      <c r="D39" s="776"/>
      <c r="E39" s="360"/>
      <c r="F39" s="155"/>
      <c r="G39" s="155"/>
      <c r="H39" s="155"/>
      <c r="I39" s="155"/>
      <c r="J39" s="359"/>
      <c r="K39" s="161"/>
      <c r="L39" s="1"/>
      <c r="M39" s="1"/>
      <c r="N39" s="2"/>
    </row>
    <row r="40" spans="1:14" ht="15" customHeight="1">
      <c r="A40" s="361"/>
      <c r="B40" s="775"/>
      <c r="C40" s="776"/>
      <c r="D40" s="776"/>
      <c r="E40" s="360"/>
      <c r="F40" s="155"/>
      <c r="G40" s="155"/>
      <c r="H40" s="155"/>
      <c r="I40" s="155"/>
      <c r="J40" s="359"/>
      <c r="K40" s="161"/>
      <c r="L40" s="1"/>
      <c r="M40" s="1"/>
      <c r="N40" s="2"/>
    </row>
    <row r="41" spans="1:14" ht="15" customHeight="1">
      <c r="A41" s="361"/>
      <c r="B41" s="775"/>
      <c r="C41" s="776"/>
      <c r="D41" s="776"/>
      <c r="E41" s="360"/>
      <c r="F41" s="155"/>
      <c r="G41" s="155"/>
      <c r="H41" s="155"/>
      <c r="I41" s="155"/>
      <c r="J41" s="359"/>
      <c r="K41" s="161"/>
      <c r="L41" s="1"/>
      <c r="M41" s="1"/>
      <c r="N41" s="2"/>
    </row>
    <row r="42" spans="1:14" ht="15" customHeight="1">
      <c r="A42" s="361"/>
      <c r="B42" s="775"/>
      <c r="C42" s="776"/>
      <c r="D42" s="776"/>
      <c r="E42" s="360"/>
      <c r="F42" s="155"/>
      <c r="G42" s="155"/>
      <c r="H42" s="155"/>
      <c r="I42" s="155"/>
      <c r="J42" s="359"/>
      <c r="K42" s="161"/>
      <c r="L42" s="1"/>
      <c r="M42" s="1"/>
      <c r="N42" s="2"/>
    </row>
    <row r="43" spans="1:14" ht="15" customHeight="1">
      <c r="A43" s="361"/>
      <c r="B43" s="775"/>
      <c r="C43" s="776"/>
      <c r="D43" s="776"/>
      <c r="E43" s="360"/>
      <c r="F43" s="155"/>
      <c r="G43" s="155"/>
      <c r="H43" s="155"/>
      <c r="I43" s="155"/>
      <c r="J43" s="359"/>
      <c r="K43" s="161"/>
      <c r="L43" s="1"/>
      <c r="M43" s="1"/>
      <c r="N43" s="2"/>
    </row>
    <row r="44" spans="1:14" ht="15" customHeight="1">
      <c r="A44" s="361"/>
      <c r="B44" s="775"/>
      <c r="C44" s="776"/>
      <c r="D44" s="776"/>
      <c r="E44" s="360"/>
      <c r="F44" s="155"/>
      <c r="G44" s="155"/>
      <c r="H44" s="155"/>
      <c r="I44" s="155"/>
      <c r="J44" s="359"/>
      <c r="K44" s="161"/>
      <c r="L44" s="1"/>
      <c r="M44" s="1"/>
      <c r="N44" s="2"/>
    </row>
    <row r="45" spans="1:14" ht="15" customHeight="1">
      <c r="A45" s="361"/>
      <c r="B45" s="775"/>
      <c r="C45" s="776"/>
      <c r="D45" s="776"/>
      <c r="E45" s="360"/>
      <c r="F45" s="155"/>
      <c r="G45" s="155"/>
      <c r="H45" s="155"/>
      <c r="I45" s="155"/>
      <c r="J45" s="359"/>
      <c r="K45" s="161"/>
      <c r="L45" s="1"/>
      <c r="M45" s="1"/>
      <c r="N45" s="2"/>
    </row>
    <row r="46" spans="1:14" ht="15" customHeight="1">
      <c r="A46" s="361"/>
      <c r="B46" s="775"/>
      <c r="C46" s="776"/>
      <c r="D46" s="776"/>
      <c r="E46" s="360"/>
      <c r="F46" s="155"/>
      <c r="G46" s="155"/>
      <c r="H46" s="155"/>
      <c r="I46" s="155"/>
      <c r="J46" s="359"/>
      <c r="K46" s="161"/>
      <c r="L46" s="1"/>
      <c r="M46" s="1"/>
      <c r="N46" s="2"/>
    </row>
    <row r="47" spans="1:14" ht="15" customHeight="1">
      <c r="A47" s="361"/>
      <c r="B47" s="775"/>
      <c r="C47" s="776"/>
      <c r="D47" s="776"/>
      <c r="E47" s="360"/>
      <c r="F47" s="155"/>
      <c r="G47" s="155"/>
      <c r="H47" s="155"/>
      <c r="I47" s="155"/>
      <c r="J47" s="359"/>
      <c r="K47" s="161"/>
      <c r="L47" s="1"/>
      <c r="M47" s="1"/>
      <c r="N47" s="2"/>
    </row>
    <row r="48" spans="1:14" ht="15" customHeight="1" thickBot="1">
      <c r="A48" s="720" t="s">
        <v>27</v>
      </c>
      <c r="B48" s="771"/>
      <c r="C48" s="771"/>
      <c r="D48" s="771"/>
      <c r="E48" s="771"/>
      <c r="F48" s="771"/>
      <c r="G48" s="771"/>
      <c r="H48" s="771"/>
      <c r="I48" s="771"/>
      <c r="J48" s="771"/>
      <c r="K48" s="771"/>
      <c r="L48" s="772"/>
      <c r="M48" s="354">
        <f>SUM(M8:M47)</f>
        <v>0</v>
      </c>
      <c r="N48" s="355">
        <f>SUM(N8:N47)</f>
        <v>0</v>
      </c>
    </row>
    <row r="51" spans="11:13">
      <c r="K51" s="65" t="s">
        <v>184</v>
      </c>
      <c r="L51" s="219"/>
      <c r="M51" s="219" t="str">
        <f>IF('3. Info patrimoniali V.M. '!M20-'12. FIA'!M48=0,"0","errore")</f>
        <v>0</v>
      </c>
    </row>
  </sheetData>
  <sheetProtection algorithmName="SHA-512" hashValue="XnXD8aBp/TlGsBt50L0Q3F7XdH+Wipr5VDmk0iP8mWyLwmWsFf/FRoEGoFVig/VNgSaQ4DtP+B9XCj2fznZOBQ==" saltValue="fLrxLeLW5ZyrYSFsjwn3Ng==" spinCount="100000" sheet="1" objects="1" scenarios="1" insertRows="0"/>
  <mergeCells count="52">
    <mergeCell ref="B20:D20"/>
    <mergeCell ref="H6:H7"/>
    <mergeCell ref="K6:N6"/>
    <mergeCell ref="F6:F7"/>
    <mergeCell ref="B10:D10"/>
    <mergeCell ref="B8:D8"/>
    <mergeCell ref="B9:D9"/>
    <mergeCell ref="B6:D7"/>
    <mergeCell ref="G6:G7"/>
    <mergeCell ref="I6:I7"/>
    <mergeCell ref="J6:J7"/>
    <mergeCell ref="E6:E7"/>
    <mergeCell ref="B18:D18"/>
    <mergeCell ref="A1:N1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36:D36"/>
    <mergeCell ref="B37:D37"/>
    <mergeCell ref="B28:D28"/>
    <mergeCell ref="B29:D29"/>
    <mergeCell ref="B30:D30"/>
    <mergeCell ref="B31:D31"/>
    <mergeCell ref="B32:D32"/>
    <mergeCell ref="A48:L48"/>
    <mergeCell ref="A6:A7"/>
    <mergeCell ref="A4:N4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P41"/>
  <sheetViews>
    <sheetView showGridLines="0" topLeftCell="A10" workbookViewId="0">
      <selection activeCell="A36" sqref="A36:J36"/>
    </sheetView>
  </sheetViews>
  <sheetFormatPr defaultColWidth="9.140625" defaultRowHeight="12.75"/>
  <cols>
    <col min="1" max="1" width="2.7109375" style="65" customWidth="1"/>
    <col min="2" max="6" width="8.7109375" style="65" customWidth="1"/>
    <col min="7" max="7" width="12.42578125" style="65" customWidth="1"/>
    <col min="8" max="11" width="12.7109375" style="65" customWidth="1"/>
    <col min="12" max="13" width="12" style="65" customWidth="1"/>
    <col min="14" max="16384" width="9.140625" style="65"/>
  </cols>
  <sheetData>
    <row r="1" spans="1:14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79"/>
    </row>
    <row r="2" spans="1:14" s="26" customFormat="1" ht="21" customHeight="1">
      <c r="A2" s="303"/>
      <c r="B2" s="303"/>
      <c r="C2" s="303"/>
      <c r="D2" s="303"/>
      <c r="E2" s="303"/>
      <c r="F2" s="303"/>
      <c r="G2" s="303"/>
      <c r="H2" s="303"/>
      <c r="I2" s="303"/>
      <c r="J2" s="301"/>
      <c r="K2" s="301"/>
      <c r="L2" s="301"/>
    </row>
    <row r="3" spans="1:14" ht="21" customHeight="1" thickBot="1">
      <c r="A3" s="27"/>
      <c r="B3" s="27"/>
      <c r="C3" s="27"/>
      <c r="D3" s="27"/>
      <c r="E3" s="27"/>
    </row>
    <row r="4" spans="1:14" s="282" customFormat="1" ht="30.75" customHeight="1" thickBot="1">
      <c r="A4" s="537" t="s">
        <v>313</v>
      </c>
      <c r="B4" s="538"/>
      <c r="C4" s="538"/>
      <c r="D4" s="538"/>
      <c r="E4" s="538"/>
      <c r="F4" s="538"/>
      <c r="G4" s="538"/>
      <c r="H4" s="538"/>
      <c r="I4" s="538"/>
      <c r="J4" s="539"/>
      <c r="K4" s="101"/>
      <c r="L4" s="65"/>
      <c r="M4" s="65"/>
      <c r="N4" s="192"/>
    </row>
    <row r="5" spans="1:14" s="102" customFormat="1" ht="30.75" customHeight="1" thickBot="1">
      <c r="A5" s="120"/>
      <c r="B5" s="302"/>
      <c r="C5" s="302"/>
      <c r="D5" s="302"/>
      <c r="E5" s="302"/>
      <c r="F5" s="302"/>
      <c r="G5" s="302"/>
      <c r="H5" s="302"/>
      <c r="I5" s="302"/>
      <c r="J5" s="304"/>
      <c r="K5" s="304"/>
      <c r="L5" s="101"/>
    </row>
    <row r="6" spans="1:14" s="102" customFormat="1" ht="21.75" customHeight="1" thickBot="1">
      <c r="A6" s="243"/>
      <c r="B6" s="243"/>
      <c r="C6" s="243"/>
      <c r="D6" s="243"/>
      <c r="E6" s="243"/>
      <c r="F6" s="243"/>
      <c r="H6" s="316">
        <v>2016</v>
      </c>
      <c r="I6" s="65"/>
      <c r="K6" s="101"/>
    </row>
    <row r="7" spans="1:14" s="102" customFormat="1" ht="15.75" thickBot="1">
      <c r="A7" s="243"/>
      <c r="B7" s="243"/>
      <c r="C7" s="243"/>
      <c r="D7" s="243"/>
      <c r="E7" s="243"/>
      <c r="F7" s="243"/>
      <c r="H7" s="88"/>
      <c r="I7" s="65"/>
      <c r="K7" s="88"/>
      <c r="L7" s="88"/>
    </row>
    <row r="8" spans="1:14" s="102" customFormat="1" ht="30" customHeight="1" thickBot="1">
      <c r="A8" s="310"/>
      <c r="B8" s="243"/>
      <c r="C8" s="243"/>
      <c r="D8" s="243"/>
      <c r="E8" s="243"/>
      <c r="F8" s="243"/>
      <c r="G8" s="374"/>
      <c r="H8" s="110" t="s">
        <v>90</v>
      </c>
      <c r="I8" s="65"/>
    </row>
    <row r="9" spans="1:14" s="102" customFormat="1" ht="15.75" thickBot="1">
      <c r="A9" s="310" t="s">
        <v>31</v>
      </c>
      <c r="B9" s="243"/>
      <c r="C9" s="243"/>
      <c r="D9" s="243"/>
      <c r="E9" s="243"/>
      <c r="F9" s="243"/>
      <c r="G9" s="372"/>
      <c r="H9" s="100"/>
      <c r="I9" s="65"/>
      <c r="J9" s="100"/>
      <c r="K9" s="100"/>
      <c r="L9" s="371"/>
    </row>
    <row r="10" spans="1:14" s="102" customFormat="1" ht="15" customHeight="1">
      <c r="A10" s="547" t="s">
        <v>188</v>
      </c>
      <c r="B10" s="548"/>
      <c r="C10" s="548"/>
      <c r="D10" s="548"/>
      <c r="E10" s="548"/>
      <c r="F10" s="548"/>
      <c r="G10" s="548"/>
      <c r="H10" s="298"/>
      <c r="I10" s="65"/>
      <c r="J10" s="65"/>
      <c r="K10" s="65"/>
    </row>
    <row r="11" spans="1:14" s="102" customFormat="1" ht="15" customHeight="1">
      <c r="A11" s="708" t="s">
        <v>173</v>
      </c>
      <c r="B11" s="709"/>
      <c r="C11" s="709"/>
      <c r="D11" s="709"/>
      <c r="E11" s="709"/>
      <c r="F11" s="709"/>
      <c r="G11" s="709"/>
      <c r="H11" s="299"/>
      <c r="I11" s="65"/>
      <c r="J11" s="65"/>
      <c r="K11" s="65"/>
    </row>
    <row r="12" spans="1:14" s="102" customFormat="1" ht="15" customHeight="1">
      <c r="A12" s="518" t="s">
        <v>189</v>
      </c>
      <c r="B12" s="519"/>
      <c r="C12" s="519"/>
      <c r="D12" s="519"/>
      <c r="E12" s="519"/>
      <c r="F12" s="519"/>
      <c r="G12" s="519"/>
      <c r="H12" s="299"/>
      <c r="I12" s="243"/>
      <c r="J12" s="309"/>
      <c r="K12" s="317"/>
      <c r="L12" s="309"/>
      <c r="M12" s="309"/>
    </row>
    <row r="13" spans="1:14" s="102" customFormat="1" ht="15" customHeight="1">
      <c r="A13" s="708" t="s">
        <v>174</v>
      </c>
      <c r="B13" s="709"/>
      <c r="C13" s="709"/>
      <c r="D13" s="709"/>
      <c r="E13" s="709"/>
      <c r="F13" s="709"/>
      <c r="G13" s="709"/>
      <c r="H13" s="299"/>
      <c r="I13" s="243"/>
      <c r="J13" s="317"/>
      <c r="K13" s="317"/>
      <c r="L13" s="309"/>
      <c r="M13" s="309"/>
    </row>
    <row r="14" spans="1:14" s="102" customFormat="1" ht="15" customHeight="1">
      <c r="A14" s="518" t="s">
        <v>314</v>
      </c>
      <c r="B14" s="519"/>
      <c r="C14" s="519"/>
      <c r="D14" s="519"/>
      <c r="E14" s="519"/>
      <c r="F14" s="519"/>
      <c r="G14" s="519"/>
      <c r="H14" s="299"/>
      <c r="I14" s="243"/>
      <c r="J14" s="317"/>
      <c r="K14" s="317"/>
      <c r="L14" s="309"/>
      <c r="M14" s="309"/>
    </row>
    <row r="15" spans="1:14" s="102" customFormat="1" ht="15" customHeight="1">
      <c r="A15" s="518" t="s">
        <v>34</v>
      </c>
      <c r="B15" s="519"/>
      <c r="C15" s="519"/>
      <c r="D15" s="519"/>
      <c r="E15" s="519"/>
      <c r="F15" s="519"/>
      <c r="G15" s="519"/>
      <c r="H15" s="299"/>
      <c r="I15" s="243"/>
      <c r="J15" s="317"/>
      <c r="K15" s="317"/>
      <c r="L15" s="309"/>
      <c r="M15" s="309"/>
    </row>
    <row r="16" spans="1:14" s="102" customFormat="1" ht="15" customHeight="1">
      <c r="A16" s="518" t="s">
        <v>319</v>
      </c>
      <c r="B16" s="519"/>
      <c r="C16" s="519"/>
      <c r="D16" s="519"/>
      <c r="E16" s="519"/>
      <c r="F16" s="519"/>
      <c r="G16" s="519"/>
      <c r="H16" s="299"/>
      <c r="I16" s="243"/>
      <c r="J16" s="317"/>
      <c r="K16" s="317"/>
      <c r="L16" s="309"/>
      <c r="M16" s="309"/>
    </row>
    <row r="17" spans="1:16" s="102" customFormat="1" ht="15" customHeight="1">
      <c r="A17" s="518" t="s">
        <v>320</v>
      </c>
      <c r="B17" s="519"/>
      <c r="C17" s="519"/>
      <c r="D17" s="519"/>
      <c r="E17" s="519"/>
      <c r="F17" s="519"/>
      <c r="G17" s="519"/>
      <c r="H17" s="411"/>
      <c r="I17" s="243"/>
      <c r="J17" s="317"/>
      <c r="K17" s="317"/>
      <c r="L17" s="309"/>
      <c r="M17" s="309"/>
    </row>
    <row r="18" spans="1:16" s="102" customFormat="1" ht="15" customHeight="1" thickBot="1">
      <c r="A18" s="532" t="s">
        <v>315</v>
      </c>
      <c r="B18" s="533"/>
      <c r="C18" s="533"/>
      <c r="D18" s="533"/>
      <c r="E18" s="533"/>
      <c r="F18" s="533"/>
      <c r="G18" s="533"/>
      <c r="H18" s="90">
        <f>H10+H12+H14+H15+H16+H17</f>
        <v>0</v>
      </c>
      <c r="I18" s="243"/>
      <c r="J18" s="317"/>
      <c r="K18" s="317"/>
      <c r="L18" s="389"/>
      <c r="M18" s="309"/>
    </row>
    <row r="19" spans="1:16" s="102" customFormat="1" ht="29.25" customHeight="1" thickBot="1">
      <c r="A19" s="309"/>
      <c r="B19" s="309"/>
      <c r="C19" s="309"/>
      <c r="D19" s="309"/>
      <c r="E19" s="309"/>
      <c r="F19" s="309"/>
      <c r="G19" s="309"/>
      <c r="H19" s="243"/>
      <c r="I19" s="243"/>
      <c r="J19" s="317"/>
      <c r="K19" s="317"/>
      <c r="L19" s="309"/>
      <c r="M19" s="309"/>
    </row>
    <row r="20" spans="1:16" s="102" customFormat="1" ht="21.75" customHeight="1" thickBot="1">
      <c r="A20" s="309"/>
      <c r="B20" s="309"/>
      <c r="C20" s="309"/>
      <c r="D20" s="309"/>
      <c r="E20" s="309"/>
      <c r="F20" s="309"/>
      <c r="G20" s="309"/>
      <c r="H20" s="629">
        <v>2016</v>
      </c>
      <c r="I20" s="630"/>
      <c r="J20" s="792"/>
      <c r="K20" s="318"/>
      <c r="L20" s="101"/>
    </row>
    <row r="21" spans="1:16" s="102" customFormat="1" ht="4.5" customHeight="1" thickBot="1">
      <c r="A21" s="309"/>
      <c r="B21" s="309"/>
      <c r="C21" s="309"/>
      <c r="D21" s="309"/>
      <c r="E21" s="309"/>
      <c r="F21" s="309"/>
      <c r="G21" s="309"/>
      <c r="H21" s="302"/>
      <c r="I21" s="302"/>
      <c r="J21" s="88"/>
      <c r="K21" s="101"/>
    </row>
    <row r="22" spans="1:16" s="84" customFormat="1" ht="30.75" customHeight="1" thickBot="1">
      <c r="A22" s="574"/>
      <c r="B22" s="574"/>
      <c r="C22" s="574"/>
      <c r="D22" s="574"/>
      <c r="E22" s="574"/>
      <c r="F22" s="121"/>
      <c r="G22" s="341"/>
      <c r="H22" s="789" t="s">
        <v>90</v>
      </c>
      <c r="I22" s="790"/>
      <c r="J22" s="791"/>
      <c r="K22" s="122"/>
    </row>
    <row r="23" spans="1:16" s="84" customFormat="1" ht="9" customHeight="1" thickBot="1">
      <c r="A23" s="340"/>
      <c r="B23" s="340"/>
      <c r="C23" s="340"/>
      <c r="D23" s="340"/>
      <c r="E23" s="340"/>
      <c r="F23" s="333"/>
      <c r="G23" s="333"/>
      <c r="H23" s="333"/>
      <c r="I23" s="333"/>
      <c r="K23" s="122"/>
    </row>
    <row r="24" spans="1:16" s="84" customFormat="1" ht="31.5" customHeight="1" thickBot="1">
      <c r="A24" s="340"/>
      <c r="B24" s="340"/>
      <c r="C24" s="340"/>
      <c r="D24" s="340"/>
      <c r="E24" s="340"/>
      <c r="F24" s="333"/>
      <c r="G24" s="333"/>
      <c r="H24" s="366" t="s">
        <v>32</v>
      </c>
      <c r="I24" s="373" t="s">
        <v>180</v>
      </c>
      <c r="J24" s="367" t="s">
        <v>27</v>
      </c>
      <c r="K24" s="122"/>
      <c r="L24" s="782" t="s">
        <v>184</v>
      </c>
      <c r="M24" s="783"/>
      <c r="N24" s="784"/>
    </row>
    <row r="25" spans="1:16" s="84" customFormat="1" ht="15.75" customHeight="1">
      <c r="A25" s="340"/>
      <c r="B25" s="340"/>
      <c r="C25" s="340"/>
      <c r="D25" s="340"/>
      <c r="E25" s="340"/>
      <c r="F25" s="333"/>
      <c r="G25" s="333"/>
      <c r="H25" s="102"/>
      <c r="I25" s="102"/>
      <c r="J25" s="102"/>
      <c r="K25" s="122"/>
    </row>
    <row r="26" spans="1:16" s="84" customFormat="1" ht="15.75" customHeight="1" thickBot="1">
      <c r="A26" s="405" t="s">
        <v>187</v>
      </c>
      <c r="B26" s="405"/>
      <c r="C26" s="405"/>
      <c r="D26" s="405"/>
      <c r="E26" s="405"/>
      <c r="F26" s="405"/>
      <c r="G26" s="405"/>
      <c r="H26" s="405"/>
      <c r="I26" s="405"/>
      <c r="J26" s="304"/>
      <c r="K26" s="122"/>
    </row>
    <row r="27" spans="1:16" s="282" customFormat="1" ht="15" customHeight="1">
      <c r="A27" s="547" t="s">
        <v>20</v>
      </c>
      <c r="B27" s="548"/>
      <c r="C27" s="548"/>
      <c r="D27" s="548"/>
      <c r="E27" s="548"/>
      <c r="F27" s="548"/>
      <c r="G27" s="548"/>
      <c r="H27" s="148"/>
      <c r="I27" s="148"/>
      <c r="J27" s="441">
        <f>H27+I27</f>
        <v>0</v>
      </c>
      <c r="K27" s="192"/>
    </row>
    <row r="28" spans="1:16" s="282" customFormat="1" ht="15" customHeight="1">
      <c r="A28" s="545" t="s">
        <v>22</v>
      </c>
      <c r="B28" s="546"/>
      <c r="C28" s="546"/>
      <c r="D28" s="546"/>
      <c r="E28" s="546"/>
      <c r="F28" s="546"/>
      <c r="G28" s="546"/>
      <c r="H28" s="327"/>
      <c r="I28" s="327"/>
      <c r="J28" s="319">
        <f t="shared" ref="J28:J31" si="0">H28+I28</f>
        <v>0</v>
      </c>
      <c r="K28" s="192"/>
    </row>
    <row r="29" spans="1:16" s="282" customFormat="1" ht="15" customHeight="1">
      <c r="A29" s="545" t="s">
        <v>75</v>
      </c>
      <c r="B29" s="546"/>
      <c r="C29" s="546"/>
      <c r="D29" s="546"/>
      <c r="E29" s="546"/>
      <c r="F29" s="546"/>
      <c r="G29" s="546"/>
      <c r="H29" s="327"/>
      <c r="I29" s="327"/>
      <c r="J29" s="319">
        <f t="shared" si="0"/>
        <v>0</v>
      </c>
      <c r="K29" s="192"/>
    </row>
    <row r="30" spans="1:16" s="282" customFormat="1" ht="15" customHeight="1">
      <c r="A30" s="545" t="s">
        <v>41</v>
      </c>
      <c r="B30" s="546"/>
      <c r="C30" s="546"/>
      <c r="D30" s="546"/>
      <c r="E30" s="546"/>
      <c r="F30" s="546"/>
      <c r="G30" s="546"/>
      <c r="H30" s="327"/>
      <c r="I30" s="327"/>
      <c r="J30" s="319">
        <f t="shared" si="0"/>
        <v>0</v>
      </c>
      <c r="K30" s="192"/>
    </row>
    <row r="31" spans="1:16" s="282" customFormat="1" ht="15" customHeight="1">
      <c r="A31" s="545" t="s">
        <v>191</v>
      </c>
      <c r="B31" s="546"/>
      <c r="C31" s="546"/>
      <c r="D31" s="546"/>
      <c r="E31" s="546"/>
      <c r="F31" s="546"/>
      <c r="G31" s="546"/>
      <c r="H31" s="327"/>
      <c r="I31" s="327"/>
      <c r="J31" s="319">
        <f t="shared" si="0"/>
        <v>0</v>
      </c>
      <c r="K31" s="192"/>
    </row>
    <row r="32" spans="1:16" s="282" customFormat="1" ht="15" customHeight="1" thickBot="1">
      <c r="A32" s="532" t="s">
        <v>315</v>
      </c>
      <c r="B32" s="533"/>
      <c r="C32" s="533"/>
      <c r="D32" s="533"/>
      <c r="E32" s="533"/>
      <c r="F32" s="533"/>
      <c r="G32" s="533"/>
      <c r="H32" s="89">
        <f>H27+H28+H29+H30+H31</f>
        <v>0</v>
      </c>
      <c r="I32" s="89">
        <f>I27+I28+I29+I30+I31</f>
        <v>0</v>
      </c>
      <c r="J32" s="90">
        <f>H32+I32</f>
        <v>0</v>
      </c>
      <c r="K32" s="192"/>
      <c r="L32" s="389" t="str">
        <f>IF(H32-H10-H12-H14=0,"0","errore")</f>
        <v>0</v>
      </c>
      <c r="M32" s="389" t="str">
        <f>IF(I32-H15-H16-H17=0,"0","errore")</f>
        <v>0</v>
      </c>
      <c r="N32" s="389" t="str">
        <f>IF(J32-H18=0,"0","errore")</f>
        <v>0</v>
      </c>
      <c r="O32" s="311"/>
      <c r="P32" s="311"/>
    </row>
    <row r="33" spans="1:15" s="282" customFormat="1" ht="7.5" customHeight="1">
      <c r="A33" s="243"/>
      <c r="B33" s="98"/>
      <c r="C33" s="98"/>
      <c r="D33" s="98"/>
      <c r="E33" s="98"/>
      <c r="F33" s="98"/>
      <c r="G33" s="125"/>
      <c r="H33" s="125"/>
      <c r="I33" s="125"/>
      <c r="J33" s="116"/>
      <c r="K33" s="116"/>
      <c r="L33" s="192"/>
    </row>
    <row r="34" spans="1:15" ht="10.5" customHeight="1"/>
    <row r="35" spans="1:15" ht="15.75" customHeight="1" thickBot="1">
      <c r="A35" s="788" t="s">
        <v>249</v>
      </c>
      <c r="B35" s="788"/>
      <c r="C35" s="788"/>
      <c r="D35" s="788"/>
      <c r="E35" s="788"/>
      <c r="F35" s="788"/>
      <c r="G35" s="788"/>
      <c r="H35" s="788"/>
      <c r="I35" s="788"/>
      <c r="J35" s="788"/>
    </row>
    <row r="36" spans="1:15" ht="60.75" customHeight="1" thickBot="1">
      <c r="A36" s="785"/>
      <c r="B36" s="786"/>
      <c r="C36" s="786"/>
      <c r="D36" s="786"/>
      <c r="E36" s="786"/>
      <c r="F36" s="786"/>
      <c r="G36" s="786"/>
      <c r="H36" s="786"/>
      <c r="I36" s="786"/>
      <c r="J36" s="787"/>
    </row>
    <row r="37" spans="1:15" ht="21" customHeight="1"/>
    <row r="38" spans="1:15" ht="14.25" customHeight="1">
      <c r="A38" s="243"/>
      <c r="B38" s="243"/>
      <c r="C38" s="243"/>
      <c r="D38" s="243"/>
      <c r="E38" s="243"/>
      <c r="F38" s="243"/>
      <c r="G38" s="243"/>
      <c r="O38" s="305"/>
    </row>
    <row r="39" spans="1:15" ht="10.5" customHeight="1">
      <c r="A39" s="243"/>
      <c r="B39" s="243"/>
      <c r="C39" s="243"/>
      <c r="D39" s="243"/>
      <c r="E39" s="243"/>
      <c r="F39" s="243"/>
      <c r="G39" s="243"/>
      <c r="O39" s="305"/>
    </row>
    <row r="40" spans="1:15" ht="10.5" customHeight="1">
      <c r="A40" s="243"/>
      <c r="B40" s="243"/>
      <c r="C40" s="243"/>
      <c r="D40" s="243"/>
      <c r="E40" s="243"/>
      <c r="F40" s="243"/>
      <c r="G40" s="243"/>
      <c r="O40" s="305"/>
    </row>
    <row r="41" spans="1:15" ht="10.5" customHeight="1">
      <c r="A41" s="243"/>
      <c r="B41" s="243"/>
      <c r="C41" s="243"/>
      <c r="D41" s="243"/>
      <c r="E41" s="243"/>
      <c r="F41" s="243"/>
      <c r="G41" s="243"/>
      <c r="O41" s="305"/>
    </row>
  </sheetData>
  <sheetProtection algorithmName="SHA-512" hashValue="rBUfDUvyqBodJa3AmYsR9k9EbUnEDJ9C47NJGxDrPwr/U796QC2RfxT6rN6xULH8kHNW5Hqkjdm1uXeiyjD1Hw==" saltValue="CusrtpxtsAeNzilhh27Itg==" spinCount="100000" sheet="1" objects="1" scenarios="1" selectLockedCells="1"/>
  <mergeCells count="23">
    <mergeCell ref="L24:N24"/>
    <mergeCell ref="A1:J1"/>
    <mergeCell ref="A32:G32"/>
    <mergeCell ref="A4:J4"/>
    <mergeCell ref="A36:J36"/>
    <mergeCell ref="A35:J35"/>
    <mergeCell ref="A27:G27"/>
    <mergeCell ref="A28:G28"/>
    <mergeCell ref="A29:G29"/>
    <mergeCell ref="A30:G30"/>
    <mergeCell ref="A31:G31"/>
    <mergeCell ref="H22:J22"/>
    <mergeCell ref="H20:J20"/>
    <mergeCell ref="A10:G10"/>
    <mergeCell ref="A11:G11"/>
    <mergeCell ref="A12:G12"/>
    <mergeCell ref="A22:E22"/>
    <mergeCell ref="A13:G13"/>
    <mergeCell ref="A14:G14"/>
    <mergeCell ref="A15:G15"/>
    <mergeCell ref="A16:G16"/>
    <mergeCell ref="A18:G18"/>
    <mergeCell ref="A17:G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M36"/>
  <sheetViews>
    <sheetView showGridLines="0" topLeftCell="A16" workbookViewId="0">
      <selection activeCell="K31" sqref="K31"/>
    </sheetView>
  </sheetViews>
  <sheetFormatPr defaultColWidth="9.140625" defaultRowHeight="12.75"/>
  <cols>
    <col min="1" max="1" width="4.85546875" style="28" customWidth="1"/>
    <col min="2" max="6" width="6.28515625" style="28" customWidth="1"/>
    <col min="7" max="7" width="6.140625" style="28" customWidth="1"/>
    <col min="8" max="8" width="6.28515625" style="28" hidden="1" customWidth="1"/>
    <col min="9" max="12" width="12.7109375" style="28" customWidth="1"/>
    <col min="13" max="13" width="8.85546875" style="28" customWidth="1"/>
    <col min="14" max="16384" width="9.140625" style="28"/>
  </cols>
  <sheetData>
    <row r="1" spans="1:13" s="26" customFormat="1" ht="24" customHeight="1">
      <c r="A1" s="540" t="s">
        <v>69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79"/>
    </row>
    <row r="2" spans="1:13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3" ht="21" customHeight="1" thickBot="1">
      <c r="A3" s="27"/>
      <c r="B3" s="27"/>
      <c r="C3" s="27"/>
      <c r="D3" s="27"/>
      <c r="E3" s="27"/>
    </row>
    <row r="4" spans="1:13" s="34" customFormat="1" ht="30.75" customHeight="1" thickBot="1">
      <c r="A4" s="537" t="s">
        <v>251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M4" s="35"/>
    </row>
    <row r="5" spans="1:13" s="34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70"/>
      <c r="J5" s="70"/>
      <c r="K5" s="70"/>
      <c r="L5" s="70"/>
      <c r="M5" s="35"/>
    </row>
    <row r="6" spans="1:13" s="95" customFormat="1" ht="31.5" customHeight="1">
      <c r="A6" s="804" t="s">
        <v>252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6"/>
    </row>
    <row r="7" spans="1:13" s="34" customFormat="1" ht="60.75" customHeight="1">
      <c r="A7" s="796"/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8"/>
      <c r="M7" s="35"/>
    </row>
    <row r="8" spans="1:13" s="34" customFormat="1" ht="24" customHeight="1">
      <c r="A8" s="799" t="s">
        <v>112</v>
      </c>
      <c r="B8" s="800"/>
      <c r="C8" s="800"/>
      <c r="D8" s="800"/>
      <c r="E8" s="800"/>
      <c r="F8" s="800"/>
      <c r="G8" s="800"/>
      <c r="H8" s="800"/>
      <c r="I8" s="801">
        <v>2015</v>
      </c>
      <c r="J8" s="801"/>
      <c r="K8" s="801">
        <v>2016</v>
      </c>
      <c r="L8" s="802"/>
      <c r="M8" s="35"/>
    </row>
    <row r="9" spans="1:13" s="34" customFormat="1" ht="30.75" customHeight="1">
      <c r="A9" s="799"/>
      <c r="B9" s="800"/>
      <c r="C9" s="800"/>
      <c r="D9" s="800"/>
      <c r="E9" s="800"/>
      <c r="F9" s="800"/>
      <c r="G9" s="800"/>
      <c r="H9" s="800"/>
      <c r="I9" s="19" t="s">
        <v>92</v>
      </c>
      <c r="J9" s="19" t="s">
        <v>90</v>
      </c>
      <c r="K9" s="19" t="s">
        <v>92</v>
      </c>
      <c r="L9" s="20" t="s">
        <v>90</v>
      </c>
      <c r="M9" s="35"/>
    </row>
    <row r="10" spans="1:13" s="34" customFormat="1" ht="15" customHeight="1">
      <c r="A10" s="803"/>
      <c r="B10" s="775"/>
      <c r="C10" s="775"/>
      <c r="D10" s="775"/>
      <c r="E10" s="775"/>
      <c r="F10" s="775"/>
      <c r="G10" s="775"/>
      <c r="H10" s="775"/>
      <c r="I10" s="142"/>
      <c r="J10" s="142"/>
      <c r="K10" s="149"/>
      <c r="L10" s="163"/>
      <c r="M10" s="35"/>
    </row>
    <row r="11" spans="1:13" s="34" customFormat="1" ht="15" customHeight="1">
      <c r="A11" s="803"/>
      <c r="B11" s="775"/>
      <c r="C11" s="775"/>
      <c r="D11" s="775"/>
      <c r="E11" s="775"/>
      <c r="F11" s="775"/>
      <c r="G11" s="775"/>
      <c r="H11" s="775"/>
      <c r="I11" s="142"/>
      <c r="J11" s="142"/>
      <c r="K11" s="149"/>
      <c r="L11" s="163"/>
      <c r="M11" s="35"/>
    </row>
    <row r="12" spans="1:13" s="34" customFormat="1" ht="15" customHeight="1">
      <c r="A12" s="803"/>
      <c r="B12" s="775"/>
      <c r="C12" s="775"/>
      <c r="D12" s="775"/>
      <c r="E12" s="775"/>
      <c r="F12" s="775"/>
      <c r="G12" s="775"/>
      <c r="H12" s="775"/>
      <c r="I12" s="142"/>
      <c r="J12" s="142"/>
      <c r="K12" s="149"/>
      <c r="L12" s="163"/>
      <c r="M12" s="35"/>
    </row>
    <row r="13" spans="1:13" s="34" customFormat="1" ht="15" customHeight="1">
      <c r="A13" s="803"/>
      <c r="B13" s="775"/>
      <c r="C13" s="775"/>
      <c r="D13" s="775"/>
      <c r="E13" s="775"/>
      <c r="F13" s="775"/>
      <c r="G13" s="775"/>
      <c r="H13" s="775"/>
      <c r="I13" s="142"/>
      <c r="J13" s="142"/>
      <c r="K13" s="149"/>
      <c r="L13" s="163"/>
      <c r="M13" s="35"/>
    </row>
    <row r="14" spans="1:13" s="34" customFormat="1" ht="15" customHeight="1">
      <c r="A14" s="803"/>
      <c r="B14" s="775"/>
      <c r="C14" s="775"/>
      <c r="D14" s="775"/>
      <c r="E14" s="775"/>
      <c r="F14" s="775"/>
      <c r="G14" s="775"/>
      <c r="H14" s="775"/>
      <c r="I14" s="142"/>
      <c r="J14" s="142"/>
      <c r="K14" s="149"/>
      <c r="L14" s="163"/>
      <c r="M14" s="35"/>
    </row>
    <row r="15" spans="1:13" s="34" customFormat="1" ht="15" customHeight="1">
      <c r="A15" s="803"/>
      <c r="B15" s="809"/>
      <c r="C15" s="809"/>
      <c r="D15" s="809"/>
      <c r="E15" s="809"/>
      <c r="F15" s="809"/>
      <c r="G15" s="809"/>
      <c r="H15" s="809"/>
      <c r="I15" s="142"/>
      <c r="J15" s="142"/>
      <c r="K15" s="149"/>
      <c r="L15" s="163"/>
      <c r="M15" s="35"/>
    </row>
    <row r="16" spans="1:13" s="34" customFormat="1" ht="15" customHeight="1">
      <c r="A16" s="803"/>
      <c r="B16" s="809"/>
      <c r="C16" s="809"/>
      <c r="D16" s="809"/>
      <c r="E16" s="809"/>
      <c r="F16" s="809"/>
      <c r="G16" s="809"/>
      <c r="H16" s="809"/>
      <c r="I16" s="142"/>
      <c r="J16" s="142"/>
      <c r="K16" s="149"/>
      <c r="L16" s="163"/>
      <c r="M16" s="35"/>
    </row>
    <row r="17" spans="1:13" s="34" customFormat="1" ht="15" customHeight="1">
      <c r="A17" s="803"/>
      <c r="B17" s="809"/>
      <c r="C17" s="809"/>
      <c r="D17" s="809"/>
      <c r="E17" s="809"/>
      <c r="F17" s="809"/>
      <c r="G17" s="809"/>
      <c r="H17" s="809"/>
      <c r="I17" s="142"/>
      <c r="J17" s="142"/>
      <c r="K17" s="149"/>
      <c r="L17" s="163"/>
      <c r="M17" s="35"/>
    </row>
    <row r="18" spans="1:13" s="34" customFormat="1" ht="15" customHeight="1">
      <c r="A18" s="803"/>
      <c r="B18" s="775"/>
      <c r="C18" s="775"/>
      <c r="D18" s="775"/>
      <c r="E18" s="775"/>
      <c r="F18" s="775"/>
      <c r="G18" s="775"/>
      <c r="H18" s="775"/>
      <c r="I18" s="142"/>
      <c r="J18" s="142"/>
      <c r="K18" s="149"/>
      <c r="L18" s="163"/>
      <c r="M18" s="35"/>
    </row>
    <row r="19" spans="1:13" s="34" customFormat="1" ht="15" customHeight="1" thickBot="1">
      <c r="A19" s="807"/>
      <c r="B19" s="808"/>
      <c r="C19" s="808"/>
      <c r="D19" s="808"/>
      <c r="E19" s="808"/>
      <c r="F19" s="808"/>
      <c r="G19" s="808"/>
      <c r="H19" s="808"/>
      <c r="I19" s="164"/>
      <c r="J19" s="164"/>
      <c r="K19" s="150"/>
      <c r="L19" s="159"/>
      <c r="M19" s="35"/>
    </row>
    <row r="20" spans="1:13" ht="15" customHeight="1">
      <c r="A20" s="27"/>
      <c r="B20" s="27"/>
      <c r="C20" s="27"/>
      <c r="D20" s="27"/>
    </row>
    <row r="21" spans="1:13" ht="15" customHeight="1">
      <c r="A21" s="27"/>
      <c r="B21" s="27"/>
      <c r="C21" s="27"/>
      <c r="D21" s="27"/>
    </row>
    <row r="22" spans="1:13" s="95" customFormat="1" ht="15.75" customHeight="1" thickBot="1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1:13" s="95" customFormat="1" ht="31.5" customHeight="1">
      <c r="A23" s="793" t="s">
        <v>253</v>
      </c>
      <c r="B23" s="794"/>
      <c r="C23" s="794"/>
      <c r="D23" s="794"/>
      <c r="E23" s="794"/>
      <c r="F23" s="794"/>
      <c r="G23" s="794"/>
      <c r="H23" s="794"/>
      <c r="I23" s="794"/>
      <c r="J23" s="794"/>
      <c r="K23" s="794"/>
      <c r="L23" s="795"/>
    </row>
    <row r="24" spans="1:13" s="34" customFormat="1" ht="60.75" customHeight="1">
      <c r="A24" s="796"/>
      <c r="B24" s="797"/>
      <c r="C24" s="797"/>
      <c r="D24" s="797"/>
      <c r="E24" s="797"/>
      <c r="F24" s="797"/>
      <c r="G24" s="797"/>
      <c r="H24" s="797"/>
      <c r="I24" s="797"/>
      <c r="J24" s="797"/>
      <c r="K24" s="797"/>
      <c r="L24" s="798"/>
      <c r="M24" s="35"/>
    </row>
    <row r="25" spans="1:13" s="34" customFormat="1" ht="19.5" customHeight="1">
      <c r="A25" s="799" t="s">
        <v>112</v>
      </c>
      <c r="B25" s="800"/>
      <c r="C25" s="800"/>
      <c r="D25" s="800"/>
      <c r="E25" s="800"/>
      <c r="F25" s="800"/>
      <c r="G25" s="800"/>
      <c r="H25" s="800"/>
      <c r="I25" s="801">
        <v>2015</v>
      </c>
      <c r="J25" s="801"/>
      <c r="K25" s="801">
        <v>2016</v>
      </c>
      <c r="L25" s="802"/>
      <c r="M25" s="35"/>
    </row>
    <row r="26" spans="1:13" s="34" customFormat="1" ht="28.5" customHeight="1">
      <c r="A26" s="799"/>
      <c r="B26" s="800"/>
      <c r="C26" s="800"/>
      <c r="D26" s="800"/>
      <c r="E26" s="800"/>
      <c r="F26" s="800"/>
      <c r="G26" s="800"/>
      <c r="H26" s="800"/>
      <c r="I26" s="257" t="s">
        <v>92</v>
      </c>
      <c r="J26" s="257" t="s">
        <v>90</v>
      </c>
      <c r="K26" s="257" t="s">
        <v>92</v>
      </c>
      <c r="L26" s="258" t="s">
        <v>90</v>
      </c>
      <c r="M26" s="35"/>
    </row>
    <row r="27" spans="1:13" s="34" customFormat="1" ht="15" customHeight="1">
      <c r="A27" s="803"/>
      <c r="B27" s="775"/>
      <c r="C27" s="775"/>
      <c r="D27" s="775"/>
      <c r="E27" s="775"/>
      <c r="F27" s="775"/>
      <c r="G27" s="775"/>
      <c r="H27" s="775"/>
      <c r="I27" s="251"/>
      <c r="J27" s="251"/>
      <c r="K27" s="253"/>
      <c r="L27" s="254"/>
      <c r="M27" s="35"/>
    </row>
    <row r="28" spans="1:13" s="34" customFormat="1" ht="15" customHeight="1">
      <c r="A28" s="803"/>
      <c r="B28" s="775"/>
      <c r="C28" s="775"/>
      <c r="D28" s="775"/>
      <c r="E28" s="775"/>
      <c r="F28" s="775"/>
      <c r="G28" s="775"/>
      <c r="H28" s="775"/>
      <c r="I28" s="251"/>
      <c r="J28" s="251"/>
      <c r="K28" s="253"/>
      <c r="L28" s="254"/>
      <c r="M28" s="35"/>
    </row>
    <row r="29" spans="1:13" s="34" customFormat="1" ht="15" customHeight="1">
      <c r="A29" s="803"/>
      <c r="B29" s="775"/>
      <c r="C29" s="775"/>
      <c r="D29" s="775"/>
      <c r="E29" s="775"/>
      <c r="F29" s="775"/>
      <c r="G29" s="775"/>
      <c r="H29" s="775"/>
      <c r="I29" s="251"/>
      <c r="J29" s="251"/>
      <c r="K29" s="253"/>
      <c r="L29" s="254"/>
      <c r="M29" s="35"/>
    </row>
    <row r="30" spans="1:13" s="34" customFormat="1" ht="15" customHeight="1">
      <c r="A30" s="803"/>
      <c r="B30" s="775"/>
      <c r="C30" s="775"/>
      <c r="D30" s="775"/>
      <c r="E30" s="775"/>
      <c r="F30" s="775"/>
      <c r="G30" s="775"/>
      <c r="H30" s="775"/>
      <c r="I30" s="251"/>
      <c r="J30" s="251"/>
      <c r="K30" s="253"/>
      <c r="L30" s="254"/>
      <c r="M30" s="35"/>
    </row>
    <row r="31" spans="1:13" s="34" customFormat="1" ht="15" customHeight="1">
      <c r="A31" s="803"/>
      <c r="B31" s="775"/>
      <c r="C31" s="775"/>
      <c r="D31" s="775"/>
      <c r="E31" s="775"/>
      <c r="F31" s="775"/>
      <c r="G31" s="775"/>
      <c r="H31" s="775"/>
      <c r="I31" s="251"/>
      <c r="J31" s="251"/>
      <c r="K31" s="253"/>
      <c r="L31" s="254"/>
      <c r="M31" s="35"/>
    </row>
    <row r="32" spans="1:13" s="34" customFormat="1" ht="15" customHeight="1">
      <c r="A32" s="803"/>
      <c r="B32" s="809"/>
      <c r="C32" s="809"/>
      <c r="D32" s="809"/>
      <c r="E32" s="809"/>
      <c r="F32" s="809"/>
      <c r="G32" s="809"/>
      <c r="H32" s="809"/>
      <c r="I32" s="251"/>
      <c r="J32" s="251"/>
      <c r="K32" s="253"/>
      <c r="L32" s="254"/>
      <c r="M32" s="35"/>
    </row>
    <row r="33" spans="1:13" s="34" customFormat="1" ht="15" customHeight="1">
      <c r="A33" s="803"/>
      <c r="B33" s="809"/>
      <c r="C33" s="809"/>
      <c r="D33" s="809"/>
      <c r="E33" s="809"/>
      <c r="F33" s="809"/>
      <c r="G33" s="809"/>
      <c r="H33" s="809"/>
      <c r="I33" s="251"/>
      <c r="J33" s="251"/>
      <c r="K33" s="253"/>
      <c r="L33" s="254"/>
      <c r="M33" s="35"/>
    </row>
    <row r="34" spans="1:13" ht="15" customHeight="1">
      <c r="A34" s="803"/>
      <c r="B34" s="809"/>
      <c r="C34" s="809"/>
      <c r="D34" s="809"/>
      <c r="E34" s="809"/>
      <c r="F34" s="809"/>
      <c r="G34" s="809"/>
      <c r="H34" s="809"/>
      <c r="I34" s="251"/>
      <c r="J34" s="251"/>
      <c r="K34" s="253"/>
      <c r="L34" s="254"/>
    </row>
    <row r="35" spans="1:13" ht="15" customHeight="1">
      <c r="A35" s="803"/>
      <c r="B35" s="775"/>
      <c r="C35" s="775"/>
      <c r="D35" s="775"/>
      <c r="E35" s="775"/>
      <c r="F35" s="775"/>
      <c r="G35" s="775"/>
      <c r="H35" s="775"/>
      <c r="I35" s="251"/>
      <c r="J35" s="251"/>
      <c r="K35" s="253"/>
      <c r="L35" s="254"/>
    </row>
    <row r="36" spans="1:13" ht="15" customHeight="1" thickBot="1">
      <c r="A36" s="807"/>
      <c r="B36" s="808"/>
      <c r="C36" s="808"/>
      <c r="D36" s="808"/>
      <c r="E36" s="808"/>
      <c r="F36" s="808"/>
      <c r="G36" s="808"/>
      <c r="H36" s="808"/>
      <c r="I36" s="252"/>
      <c r="J36" s="252"/>
      <c r="K36" s="255"/>
      <c r="L36" s="256"/>
    </row>
  </sheetData>
  <sheetProtection algorithmName="SHA-512" hashValue="tdSut6wNaU6K6etZtTa6bpx1fiXvsmieLHtTvCRBeakL+PA9h0bqB9/lRVqs6LNJiooGKVLIHJrY/t9h7sshKQ==" saltValue="WukKKYmY0f938VSmeJPTqw==" spinCount="100000" sheet="1" objects="1" scenarios="1" selectLockedCells="1"/>
  <mergeCells count="32">
    <mergeCell ref="A32:H32"/>
    <mergeCell ref="A33:H33"/>
    <mergeCell ref="A34:H34"/>
    <mergeCell ref="A35:H35"/>
    <mergeCell ref="A36:H36"/>
    <mergeCell ref="A27:H27"/>
    <mergeCell ref="A28:H28"/>
    <mergeCell ref="A29:H29"/>
    <mergeCell ref="A30:H30"/>
    <mergeCell ref="A31:H31"/>
    <mergeCell ref="A19:H19"/>
    <mergeCell ref="A13:H13"/>
    <mergeCell ref="A14:H14"/>
    <mergeCell ref="A15:H15"/>
    <mergeCell ref="A16:H16"/>
    <mergeCell ref="A17:H17"/>
    <mergeCell ref="A18:H18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23:L23"/>
    <mergeCell ref="A24:L24"/>
    <mergeCell ref="A25:H26"/>
    <mergeCell ref="I25:J25"/>
    <mergeCell ref="K25:L2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U55"/>
  <sheetViews>
    <sheetView showGridLines="0" topLeftCell="A37" workbookViewId="0">
      <selection activeCell="M41" sqref="M41"/>
    </sheetView>
  </sheetViews>
  <sheetFormatPr defaultColWidth="9.140625" defaultRowHeight="12.75"/>
  <cols>
    <col min="1" max="1" width="2.7109375" style="28" customWidth="1"/>
    <col min="2" max="9" width="7.28515625" style="28" customWidth="1"/>
    <col min="10" max="10" width="5" style="28" customWidth="1"/>
    <col min="11" max="11" width="6.7109375" style="28" customWidth="1"/>
    <col min="12" max="17" width="12.7109375" style="28" customWidth="1"/>
    <col min="18" max="16384" width="9.140625" style="28"/>
  </cols>
  <sheetData>
    <row r="1" spans="1:18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</row>
    <row r="2" spans="1:18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8" ht="21" customHeight="1">
      <c r="A3" s="27"/>
      <c r="B3" s="27"/>
      <c r="C3" s="27"/>
      <c r="D3" s="27"/>
      <c r="E3" s="27"/>
    </row>
    <row r="4" spans="1:18" s="34" customFormat="1" ht="12.75" customHeight="1" thickBot="1">
      <c r="A4" s="272"/>
      <c r="B4" s="273"/>
      <c r="C4" s="273"/>
      <c r="D4" s="273"/>
      <c r="E4" s="274"/>
      <c r="F4" s="274"/>
      <c r="G4" s="274"/>
      <c r="H4" s="274"/>
      <c r="I4" s="274"/>
      <c r="J4" s="199"/>
      <c r="K4" s="199"/>
      <c r="L4" s="199"/>
      <c r="M4" s="199"/>
      <c r="N4" s="199"/>
      <c r="O4" s="199"/>
      <c r="P4" s="199"/>
      <c r="Q4" s="199"/>
    </row>
    <row r="5" spans="1:18" s="34" customFormat="1" ht="30.75" customHeight="1" thickBot="1">
      <c r="A5" s="537" t="s">
        <v>300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9"/>
      <c r="R5" s="35"/>
    </row>
    <row r="6" spans="1:18" s="72" customFormat="1" ht="15.75" customHeight="1" thickBo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75"/>
      <c r="O6" s="71"/>
      <c r="P6" s="71"/>
      <c r="Q6" s="71"/>
    </row>
    <row r="7" spans="1:18" s="72" customFormat="1" ht="21.75" customHeight="1" thickBot="1">
      <c r="A7" s="69"/>
      <c r="B7" s="69"/>
      <c r="C7" s="69"/>
      <c r="D7" s="69"/>
      <c r="E7" s="69"/>
      <c r="F7" s="69"/>
      <c r="G7" s="69"/>
      <c r="H7" s="69"/>
      <c r="I7" s="69"/>
      <c r="J7" s="70"/>
      <c r="K7" s="70"/>
      <c r="L7" s="821">
        <v>2016</v>
      </c>
      <c r="M7" s="822"/>
      <c r="N7" s="822"/>
      <c r="O7" s="822"/>
      <c r="P7" s="822"/>
      <c r="Q7" s="823"/>
      <c r="R7" s="87"/>
    </row>
    <row r="8" spans="1:18" s="73" customFormat="1" ht="9.75" customHeight="1" thickBot="1">
      <c r="A8" s="268"/>
      <c r="B8" s="268"/>
      <c r="C8" s="268"/>
      <c r="D8" s="268"/>
      <c r="E8" s="268"/>
      <c r="F8" s="268"/>
      <c r="G8" s="268"/>
      <c r="H8" s="268"/>
      <c r="I8" s="268"/>
      <c r="J8" s="70"/>
      <c r="K8" s="70"/>
      <c r="L8" s="828"/>
      <c r="M8" s="828"/>
      <c r="N8" s="828"/>
      <c r="O8" s="828"/>
    </row>
    <row r="9" spans="1:18" s="73" customFormat="1" ht="20.25" customHeight="1" thickBot="1">
      <c r="A9" s="268"/>
      <c r="B9" s="268"/>
      <c r="C9" s="268"/>
      <c r="D9" s="268"/>
      <c r="E9" s="268"/>
      <c r="F9" s="268"/>
      <c r="G9" s="268"/>
      <c r="H9" s="268"/>
      <c r="I9" s="268"/>
      <c r="J9" s="70"/>
      <c r="K9" s="70"/>
      <c r="L9" s="825" t="s">
        <v>171</v>
      </c>
      <c r="M9" s="826"/>
      <c r="N9" s="827" t="s">
        <v>172</v>
      </c>
      <c r="O9" s="826"/>
      <c r="P9" s="819" t="s">
        <v>27</v>
      </c>
      <c r="Q9" s="820"/>
    </row>
    <row r="10" spans="1:18" s="73" customFormat="1" ht="12" customHeight="1" thickBot="1">
      <c r="A10" s="268"/>
      <c r="B10" s="268"/>
      <c r="C10" s="268"/>
      <c r="D10" s="268"/>
      <c r="E10" s="268"/>
      <c r="F10" s="268"/>
      <c r="G10" s="268"/>
      <c r="H10" s="268"/>
      <c r="I10" s="268"/>
      <c r="J10" s="70"/>
      <c r="K10" s="70"/>
      <c r="L10" s="828"/>
      <c r="M10" s="828"/>
      <c r="N10" s="828"/>
      <c r="O10" s="828"/>
    </row>
    <row r="11" spans="1:18" ht="31.5" customHeight="1" thickBot="1">
      <c r="A11" s="813"/>
      <c r="B11" s="814"/>
      <c r="C11" s="814"/>
      <c r="D11" s="814"/>
      <c r="E11" s="815"/>
      <c r="F11" s="83"/>
      <c r="G11" s="83"/>
      <c r="H11" s="83"/>
      <c r="I11" s="270"/>
      <c r="J11" s="114"/>
      <c r="K11" s="271"/>
      <c r="L11" s="422" t="s">
        <v>245</v>
      </c>
      <c r="M11" s="81" t="s">
        <v>79</v>
      </c>
      <c r="N11" s="81" t="s">
        <v>246</v>
      </c>
      <c r="O11" s="81" t="s">
        <v>79</v>
      </c>
      <c r="P11" s="81" t="s">
        <v>246</v>
      </c>
      <c r="Q11" s="306" t="s">
        <v>79</v>
      </c>
    </row>
    <row r="12" spans="1:18" ht="19.5" customHeight="1" thickBot="1">
      <c r="A12" s="824" t="s">
        <v>239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427"/>
      <c r="M12" s="427"/>
      <c r="N12" s="427"/>
      <c r="O12" s="427"/>
      <c r="P12" s="427"/>
      <c r="Q12" s="427"/>
    </row>
    <row r="13" spans="1:18" ht="15" customHeight="1">
      <c r="A13" s="831" t="s">
        <v>143</v>
      </c>
      <c r="B13" s="832"/>
      <c r="C13" s="832"/>
      <c r="D13" s="832"/>
      <c r="E13" s="832"/>
      <c r="F13" s="832"/>
      <c r="G13" s="832"/>
      <c r="H13" s="832"/>
      <c r="I13" s="832"/>
      <c r="J13" s="832"/>
      <c r="K13" s="832"/>
      <c r="L13" s="13"/>
      <c r="M13" s="13"/>
      <c r="N13" s="13"/>
      <c r="O13" s="13"/>
      <c r="P13" s="440">
        <f>L13+N13</f>
        <v>0</v>
      </c>
      <c r="Q13" s="441">
        <f>M13+O13</f>
        <v>0</v>
      </c>
    </row>
    <row r="14" spans="1:18" ht="15" customHeight="1">
      <c r="A14" s="833" t="s">
        <v>144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216"/>
      <c r="M14" s="216"/>
      <c r="N14" s="216"/>
      <c r="O14" s="216"/>
      <c r="P14" s="237">
        <f t="shared" ref="P14:P21" si="0">L14+N14</f>
        <v>0</v>
      </c>
      <c r="Q14" s="319">
        <f t="shared" ref="Q14:Q21" si="1">M14+O14</f>
        <v>0</v>
      </c>
    </row>
    <row r="15" spans="1:18" ht="15" customHeight="1">
      <c r="A15" s="833" t="s">
        <v>145</v>
      </c>
      <c r="B15" s="834"/>
      <c r="C15" s="834"/>
      <c r="D15" s="834"/>
      <c r="E15" s="834"/>
      <c r="F15" s="834"/>
      <c r="G15" s="834"/>
      <c r="H15" s="834"/>
      <c r="I15" s="834"/>
      <c r="J15" s="834"/>
      <c r="K15" s="834"/>
      <c r="L15" s="216"/>
      <c r="M15" s="216"/>
      <c r="N15" s="216"/>
      <c r="O15" s="216"/>
      <c r="P15" s="237">
        <f t="shared" si="0"/>
        <v>0</v>
      </c>
      <c r="Q15" s="319">
        <f t="shared" si="1"/>
        <v>0</v>
      </c>
    </row>
    <row r="16" spans="1:18" ht="15" customHeight="1">
      <c r="A16" s="833" t="s">
        <v>146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216"/>
      <c r="M16" s="216"/>
      <c r="N16" s="216"/>
      <c r="O16" s="216"/>
      <c r="P16" s="237">
        <f t="shared" si="0"/>
        <v>0</v>
      </c>
      <c r="Q16" s="319">
        <f t="shared" si="1"/>
        <v>0</v>
      </c>
    </row>
    <row r="17" spans="1:21" ht="15" customHeight="1">
      <c r="A17" s="829" t="s">
        <v>50</v>
      </c>
      <c r="B17" s="830"/>
      <c r="C17" s="830"/>
      <c r="D17" s="830"/>
      <c r="E17" s="830"/>
      <c r="F17" s="830"/>
      <c r="G17" s="830"/>
      <c r="H17" s="830"/>
      <c r="I17" s="830"/>
      <c r="J17" s="830"/>
      <c r="K17" s="830"/>
      <c r="L17" s="216"/>
      <c r="M17" s="216"/>
      <c r="N17" s="216"/>
      <c r="O17" s="216"/>
      <c r="P17" s="237">
        <f t="shared" si="0"/>
        <v>0</v>
      </c>
      <c r="Q17" s="319">
        <f t="shared" si="1"/>
        <v>0</v>
      </c>
    </row>
    <row r="18" spans="1:21" ht="15" customHeight="1">
      <c r="A18" s="829" t="s">
        <v>51</v>
      </c>
      <c r="B18" s="830"/>
      <c r="C18" s="830"/>
      <c r="D18" s="830"/>
      <c r="E18" s="830"/>
      <c r="F18" s="830"/>
      <c r="G18" s="830"/>
      <c r="H18" s="830"/>
      <c r="I18" s="830"/>
      <c r="J18" s="830"/>
      <c r="K18" s="830"/>
      <c r="L18" s="216"/>
      <c r="M18" s="216"/>
      <c r="N18" s="216"/>
      <c r="O18" s="216"/>
      <c r="P18" s="237">
        <f t="shared" si="0"/>
        <v>0</v>
      </c>
      <c r="Q18" s="319">
        <f t="shared" si="1"/>
        <v>0</v>
      </c>
    </row>
    <row r="19" spans="1:21" ht="15" customHeight="1">
      <c r="A19" s="829" t="s">
        <v>52</v>
      </c>
      <c r="B19" s="830"/>
      <c r="C19" s="830"/>
      <c r="D19" s="830"/>
      <c r="E19" s="830"/>
      <c r="F19" s="830"/>
      <c r="G19" s="830"/>
      <c r="H19" s="830"/>
      <c r="I19" s="830"/>
      <c r="J19" s="830"/>
      <c r="K19" s="830"/>
      <c r="L19" s="216"/>
      <c r="M19" s="216"/>
      <c r="N19" s="216"/>
      <c r="O19" s="216"/>
      <c r="P19" s="237">
        <f t="shared" si="0"/>
        <v>0</v>
      </c>
      <c r="Q19" s="319">
        <f t="shared" si="1"/>
        <v>0</v>
      </c>
    </row>
    <row r="20" spans="1:21" ht="15" customHeight="1">
      <c r="A20" s="829" t="s">
        <v>53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216"/>
      <c r="M20" s="216"/>
      <c r="N20" s="216"/>
      <c r="O20" s="216"/>
      <c r="P20" s="237">
        <f t="shared" si="0"/>
        <v>0</v>
      </c>
      <c r="Q20" s="319">
        <f t="shared" si="1"/>
        <v>0</v>
      </c>
    </row>
    <row r="21" spans="1:21" ht="15" customHeight="1" thickBot="1">
      <c r="A21" s="763" t="s">
        <v>247</v>
      </c>
      <c r="B21" s="764"/>
      <c r="C21" s="764"/>
      <c r="D21" s="764"/>
      <c r="E21" s="764"/>
      <c r="F21" s="764"/>
      <c r="G21" s="764"/>
      <c r="H21" s="764"/>
      <c r="I21" s="764"/>
      <c r="J21" s="764"/>
      <c r="K21" s="764"/>
      <c r="L21" s="432">
        <f>L13+L14+L15+L16+L17+L18+L19+L20</f>
        <v>0</v>
      </c>
      <c r="M21" s="432">
        <f>M13+M14+M15+M16+M17+M18+M19+M20</f>
        <v>0</v>
      </c>
      <c r="N21" s="432">
        <f>N13+N14+N15+N16+N17+N18+N19+N20</f>
        <v>0</v>
      </c>
      <c r="O21" s="432">
        <f>O13+O14+O15+O16+O17+O18+O19+O20</f>
        <v>0</v>
      </c>
      <c r="P21" s="432">
        <f t="shared" si="0"/>
        <v>0</v>
      </c>
      <c r="Q21" s="433">
        <f t="shared" si="1"/>
        <v>0</v>
      </c>
    </row>
    <row r="22" spans="1:21" ht="13.5" customHeight="1" thickBot="1"/>
    <row r="23" spans="1:21" ht="27.75" customHeight="1" thickBot="1">
      <c r="M23" s="276" t="s">
        <v>233</v>
      </c>
      <c r="N23" s="428" t="s">
        <v>234</v>
      </c>
      <c r="O23" s="404" t="s">
        <v>27</v>
      </c>
      <c r="S23" s="692" t="s">
        <v>184</v>
      </c>
      <c r="T23" s="692"/>
      <c r="U23" s="692"/>
    </row>
    <row r="24" spans="1:21" ht="12" customHeight="1" thickBot="1">
      <c r="A24" s="69"/>
      <c r="B24" s="69"/>
      <c r="C24" s="69"/>
      <c r="D24" s="69"/>
      <c r="E24" s="69"/>
      <c r="F24" s="69"/>
      <c r="G24" s="69"/>
      <c r="H24" s="69"/>
      <c r="I24" s="69"/>
      <c r="J24" s="88"/>
      <c r="M24" s="810"/>
      <c r="N24" s="810"/>
    </row>
    <row r="25" spans="1:21" ht="25.5" customHeight="1" thickBot="1">
      <c r="A25" s="813"/>
      <c r="B25" s="814"/>
      <c r="C25" s="814"/>
      <c r="D25" s="814"/>
      <c r="E25" s="815"/>
      <c r="F25" s="83"/>
      <c r="G25" s="83"/>
      <c r="H25" s="83"/>
      <c r="I25" s="113"/>
      <c r="J25" s="114"/>
      <c r="K25" s="127"/>
      <c r="M25" s="789" t="s">
        <v>245</v>
      </c>
      <c r="N25" s="790"/>
      <c r="O25" s="791"/>
    </row>
    <row r="26" spans="1:21" ht="15" customHeight="1" thickBot="1">
      <c r="A26" s="811" t="s">
        <v>240</v>
      </c>
      <c r="B26" s="641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429"/>
      <c r="N26" s="429"/>
      <c r="O26" s="429"/>
    </row>
    <row r="27" spans="1:21" ht="15" customHeight="1">
      <c r="A27" s="547" t="s">
        <v>49</v>
      </c>
      <c r="B27" s="548"/>
      <c r="C27" s="548"/>
      <c r="D27" s="548"/>
      <c r="E27" s="548"/>
      <c r="F27" s="548"/>
      <c r="G27" s="548"/>
      <c r="H27" s="548"/>
      <c r="I27" s="548"/>
      <c r="J27" s="548"/>
      <c r="K27" s="548"/>
      <c r="L27" s="548"/>
      <c r="M27" s="13"/>
      <c r="N27" s="13"/>
      <c r="O27" s="441">
        <f>M27+N27</f>
        <v>0</v>
      </c>
    </row>
    <row r="28" spans="1:21" ht="15" customHeight="1">
      <c r="A28" s="518" t="s">
        <v>96</v>
      </c>
      <c r="B28" s="519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216"/>
      <c r="N28" s="216"/>
      <c r="O28" s="319">
        <f t="shared" ref="O28:O31" si="2">M28+N28</f>
        <v>0</v>
      </c>
    </row>
    <row r="29" spans="1:21" s="127" customFormat="1" ht="15" customHeight="1">
      <c r="A29" s="518" t="s">
        <v>122</v>
      </c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216"/>
      <c r="N29" s="216"/>
      <c r="O29" s="319">
        <f t="shared" si="2"/>
        <v>0</v>
      </c>
    </row>
    <row r="30" spans="1:21" ht="15" customHeight="1">
      <c r="A30" s="518" t="s">
        <v>232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216"/>
      <c r="N30" s="216"/>
      <c r="O30" s="319">
        <f t="shared" si="2"/>
        <v>0</v>
      </c>
    </row>
    <row r="31" spans="1:21" ht="15" customHeight="1" thickBot="1">
      <c r="A31" s="567" t="s">
        <v>97</v>
      </c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198"/>
      <c r="N31" s="198"/>
      <c r="O31" s="433">
        <f t="shared" si="2"/>
        <v>0</v>
      </c>
      <c r="P31" s="65"/>
      <c r="S31" s="219" t="str">
        <f>IF(SUM(M27:M31)-L21=0,"0","errore")</f>
        <v>0</v>
      </c>
      <c r="T31" s="219" t="str">
        <f>IF(SUM(N27:N31)-N21=0,"0","errore")</f>
        <v>0</v>
      </c>
      <c r="U31" s="395" t="str">
        <f>IF(SUM(O27:O31)-P21=0,"0","errore")</f>
        <v>0</v>
      </c>
    </row>
    <row r="32" spans="1:21" ht="9.75" customHeight="1"/>
    <row r="33" spans="1:21" ht="15" customHeight="1" thickBot="1">
      <c r="A33" s="737" t="s">
        <v>98</v>
      </c>
      <c r="B33" s="737"/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</row>
    <row r="34" spans="1:21" ht="60.75" customHeight="1" thickBot="1">
      <c r="A34" s="816"/>
      <c r="B34" s="817"/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8"/>
    </row>
    <row r="35" spans="1:21" ht="15" customHeight="1" thickBot="1"/>
    <row r="36" spans="1:21" ht="27.75" customHeight="1" thickBot="1">
      <c r="M36" s="276" t="s">
        <v>233</v>
      </c>
      <c r="N36" s="428" t="s">
        <v>234</v>
      </c>
      <c r="O36" s="404" t="s">
        <v>27</v>
      </c>
    </row>
    <row r="37" spans="1:21" ht="12" customHeight="1" thickBot="1">
      <c r="A37" s="268"/>
      <c r="B37" s="268"/>
      <c r="C37" s="268"/>
      <c r="D37" s="268"/>
      <c r="E37" s="268"/>
      <c r="F37" s="268"/>
      <c r="G37" s="268"/>
      <c r="H37" s="268"/>
      <c r="I37" s="268"/>
      <c r="J37" s="88"/>
      <c r="M37" s="810"/>
      <c r="N37" s="810"/>
    </row>
    <row r="38" spans="1:21" ht="25.5" customHeight="1" thickBot="1">
      <c r="A38" s="813"/>
      <c r="B38" s="814"/>
      <c r="C38" s="814"/>
      <c r="D38" s="814"/>
      <c r="E38" s="815"/>
      <c r="F38" s="83"/>
      <c r="G38" s="83"/>
      <c r="H38" s="83"/>
      <c r="I38" s="270"/>
      <c r="J38" s="114"/>
      <c r="K38" s="127"/>
      <c r="M38" s="789" t="s">
        <v>246</v>
      </c>
      <c r="N38" s="790"/>
      <c r="O38" s="791"/>
    </row>
    <row r="39" spans="1:21" ht="15" customHeight="1" thickBot="1">
      <c r="A39" s="811" t="s">
        <v>241</v>
      </c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429"/>
      <c r="N39" s="429"/>
      <c r="O39" s="429"/>
    </row>
    <row r="40" spans="1:21" ht="15" customHeight="1">
      <c r="A40" s="547" t="s">
        <v>82</v>
      </c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13"/>
      <c r="N40" s="13"/>
      <c r="O40" s="441">
        <f>M40+N40</f>
        <v>0</v>
      </c>
    </row>
    <row r="41" spans="1:21" ht="15" customHeight="1" thickBot="1">
      <c r="A41" s="567" t="s">
        <v>83</v>
      </c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198"/>
      <c r="N41" s="198"/>
      <c r="O41" s="433">
        <f>M41+N41</f>
        <v>0</v>
      </c>
      <c r="S41" s="219" t="str">
        <f>IF(M40+M41-L21=0,"0","errore")</f>
        <v>0</v>
      </c>
      <c r="T41" s="219" t="str">
        <f>IF(N40+N41-N21=0,"0","errore")</f>
        <v>0</v>
      </c>
      <c r="U41" s="395" t="str">
        <f>IF(O40+O41-P21=0,"0","errore")</f>
        <v>0</v>
      </c>
    </row>
    <row r="42" spans="1:21" ht="27.75" customHeight="1" thickBot="1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21" ht="27.75" customHeight="1" thickBot="1">
      <c r="M43" s="276" t="s">
        <v>233</v>
      </c>
      <c r="N43" s="428" t="s">
        <v>234</v>
      </c>
      <c r="O43" s="404" t="s">
        <v>27</v>
      </c>
    </row>
    <row r="44" spans="1:21" ht="15.75" thickBot="1">
      <c r="A44" s="268"/>
      <c r="B44" s="268"/>
      <c r="C44" s="268"/>
      <c r="D44" s="268"/>
      <c r="E44" s="268"/>
      <c r="F44" s="268"/>
      <c r="G44" s="268"/>
      <c r="H44" s="268"/>
      <c r="I44" s="268"/>
      <c r="J44" s="88"/>
      <c r="M44" s="810"/>
      <c r="N44" s="810"/>
    </row>
    <row r="45" spans="1:21" ht="25.5" customHeight="1" thickBot="1">
      <c r="A45" s="813"/>
      <c r="B45" s="814"/>
      <c r="C45" s="814"/>
      <c r="D45" s="814"/>
      <c r="E45" s="815"/>
      <c r="F45" s="83"/>
      <c r="G45" s="83"/>
      <c r="H45" s="83"/>
      <c r="I45" s="270"/>
      <c r="J45" s="114"/>
      <c r="K45" s="127"/>
      <c r="M45" s="789" t="s">
        <v>245</v>
      </c>
      <c r="N45" s="790"/>
      <c r="O45" s="791"/>
    </row>
    <row r="46" spans="1:21" ht="15.75" customHeight="1" thickBot="1">
      <c r="A46" s="811" t="s">
        <v>242</v>
      </c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L46" s="641"/>
      <c r="M46" s="429"/>
      <c r="N46" s="429"/>
      <c r="O46" s="429"/>
    </row>
    <row r="47" spans="1:21" ht="15" customHeight="1">
      <c r="A47" s="547" t="s">
        <v>235</v>
      </c>
      <c r="B47" s="548"/>
      <c r="C47" s="548"/>
      <c r="D47" s="548"/>
      <c r="E47" s="548"/>
      <c r="F47" s="548"/>
      <c r="G47" s="548"/>
      <c r="H47" s="548"/>
      <c r="I47" s="548"/>
      <c r="J47" s="548"/>
      <c r="K47" s="548"/>
      <c r="L47" s="548"/>
      <c r="M47" s="13"/>
      <c r="N47" s="13"/>
      <c r="O47" s="441">
        <f>M47+N47</f>
        <v>0</v>
      </c>
    </row>
    <row r="48" spans="1:21" ht="15" customHeight="1" thickBot="1">
      <c r="A48" s="567" t="s">
        <v>236</v>
      </c>
      <c r="B48" s="812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198"/>
      <c r="N48" s="198"/>
      <c r="O48" s="433">
        <f>M48+N48</f>
        <v>0</v>
      </c>
      <c r="S48" s="219" t="str">
        <f>IF(M47+M48-L21=0,"0","erroe")</f>
        <v>0</v>
      </c>
      <c r="T48" s="219" t="str">
        <f>IF(N47+N48-N21=0,"0","errore")</f>
        <v>0</v>
      </c>
      <c r="U48" s="395" t="str">
        <f>IF(O47+O48-P21=0,"0","errore")</f>
        <v>0</v>
      </c>
    </row>
    <row r="49" spans="1:15" ht="27" customHeight="1" thickBot="1"/>
    <row r="50" spans="1:15" ht="27.75" customHeight="1" thickBot="1">
      <c r="M50" s="276" t="s">
        <v>233</v>
      </c>
      <c r="N50" s="428" t="s">
        <v>234</v>
      </c>
      <c r="O50" s="404" t="s">
        <v>27</v>
      </c>
    </row>
    <row r="51" spans="1:15" ht="15.75" thickBot="1">
      <c r="A51" s="268"/>
      <c r="B51" s="268"/>
      <c r="C51" s="268"/>
      <c r="D51" s="268"/>
      <c r="E51" s="268"/>
      <c r="F51" s="268"/>
      <c r="G51" s="268"/>
      <c r="H51" s="268"/>
      <c r="I51" s="268"/>
      <c r="J51" s="88"/>
      <c r="M51" s="810"/>
      <c r="N51" s="810"/>
    </row>
    <row r="52" spans="1:15" ht="26.25" customHeight="1" thickBot="1">
      <c r="A52" s="813"/>
      <c r="B52" s="814"/>
      <c r="C52" s="814"/>
      <c r="D52" s="814"/>
      <c r="E52" s="815"/>
      <c r="F52" s="83"/>
      <c r="G52" s="83"/>
      <c r="H52" s="83"/>
      <c r="I52" s="270"/>
      <c r="J52" s="114"/>
      <c r="K52" s="127"/>
      <c r="M52" s="789" t="s">
        <v>79</v>
      </c>
      <c r="N52" s="790"/>
      <c r="O52" s="791"/>
    </row>
    <row r="53" spans="1:15" ht="15.75" customHeight="1" thickBot="1">
      <c r="A53" s="811" t="s">
        <v>278</v>
      </c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429"/>
      <c r="N53" s="429"/>
      <c r="O53" s="429"/>
    </row>
    <row r="54" spans="1:15" ht="15" customHeight="1">
      <c r="A54" s="547" t="s">
        <v>243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13"/>
      <c r="N54" s="13"/>
      <c r="O54" s="441">
        <f>M54+N54</f>
        <v>0</v>
      </c>
    </row>
    <row r="55" spans="1:15" ht="15" customHeight="1" thickBot="1">
      <c r="A55" s="567" t="s">
        <v>244</v>
      </c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198"/>
      <c r="N55" s="198"/>
      <c r="O55" s="433">
        <f>M55+N55</f>
        <v>0</v>
      </c>
    </row>
  </sheetData>
  <sheetProtection algorithmName="SHA-512" hashValue="+puo5kM7lbvLcW+tX/lvnbdGecQI5kKzWjYJXyV9U0wg8NyxBqbTXkTNs1fNkDxaHs9Cbiczls/6nemBK0i0kA==" saltValue="twxNBX9o9lOOOyihZE8mOw==" spinCount="100000" sheet="1" objects="1" scenarios="1" selectLockedCells="1"/>
  <mergeCells count="49">
    <mergeCell ref="A13:K13"/>
    <mergeCell ref="A18:K18"/>
    <mergeCell ref="A17:K17"/>
    <mergeCell ref="A14:K14"/>
    <mergeCell ref="A15:K15"/>
    <mergeCell ref="A16:K16"/>
    <mergeCell ref="S23:U23"/>
    <mergeCell ref="M25:O25"/>
    <mergeCell ref="A20:K20"/>
    <mergeCell ref="A19:K19"/>
    <mergeCell ref="A25:E25"/>
    <mergeCell ref="A21:K21"/>
    <mergeCell ref="A54:L54"/>
    <mergeCell ref="A55:L55"/>
    <mergeCell ref="A45:E45"/>
    <mergeCell ref="A47:L47"/>
    <mergeCell ref="A48:L48"/>
    <mergeCell ref="A52:E52"/>
    <mergeCell ref="A53:L53"/>
    <mergeCell ref="A46:L46"/>
    <mergeCell ref="A1:Q1"/>
    <mergeCell ref="P9:Q9"/>
    <mergeCell ref="L7:Q7"/>
    <mergeCell ref="A5:Q5"/>
    <mergeCell ref="A12:K12"/>
    <mergeCell ref="L9:M9"/>
    <mergeCell ref="N9:O9"/>
    <mergeCell ref="L8:O8"/>
    <mergeCell ref="A11:E11"/>
    <mergeCell ref="L10:O10"/>
    <mergeCell ref="A40:L40"/>
    <mergeCell ref="A41:L41"/>
    <mergeCell ref="A30:L30"/>
    <mergeCell ref="A31:L31"/>
    <mergeCell ref="A27:L27"/>
    <mergeCell ref="A39:L39"/>
    <mergeCell ref="A38:E38"/>
    <mergeCell ref="A34:O34"/>
    <mergeCell ref="A33:O33"/>
    <mergeCell ref="A26:L26"/>
    <mergeCell ref="M38:O38"/>
    <mergeCell ref="A28:L28"/>
    <mergeCell ref="A29:L29"/>
    <mergeCell ref="M24:N24"/>
    <mergeCell ref="M45:O45"/>
    <mergeCell ref="M52:O52"/>
    <mergeCell ref="M37:N37"/>
    <mergeCell ref="M44:N44"/>
    <mergeCell ref="M51:N5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topLeftCell="A10" workbookViewId="0">
      <selection activeCell="J37" sqref="J37"/>
    </sheetView>
  </sheetViews>
  <sheetFormatPr defaultColWidth="9.140625" defaultRowHeight="12.75"/>
  <cols>
    <col min="1" max="1" width="3.140625" style="95" customWidth="1"/>
    <col min="2" max="4" width="11.5703125" style="95" customWidth="1"/>
    <col min="5" max="5" width="12.7109375" style="95" customWidth="1"/>
    <col min="6" max="7" width="11.28515625" style="95" customWidth="1"/>
    <col min="8" max="10" width="12.7109375" style="95" customWidth="1"/>
    <col min="11" max="16384" width="9.140625" style="95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68"/>
    </row>
    <row r="2" spans="1:13" s="26" customFormat="1" ht="2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s="28" customFormat="1" ht="21" customHeight="1" thickBot="1">
      <c r="A3" s="27"/>
      <c r="B3" s="27"/>
      <c r="C3" s="27"/>
      <c r="D3" s="27"/>
      <c r="E3" s="27"/>
    </row>
    <row r="4" spans="1:13" s="28" customFormat="1" ht="30.75" customHeight="1" thickBot="1">
      <c r="A4" s="836" t="s">
        <v>254</v>
      </c>
      <c r="B4" s="837"/>
      <c r="C4" s="837"/>
      <c r="D4" s="837"/>
      <c r="E4" s="837"/>
      <c r="F4" s="837"/>
      <c r="G4" s="837"/>
      <c r="H4" s="837"/>
      <c r="I4" s="837"/>
      <c r="J4" s="838"/>
    </row>
    <row r="5" spans="1:13" s="28" customFormat="1" ht="30.75" customHeight="1">
      <c r="A5" s="93"/>
      <c r="B5" s="94"/>
      <c r="C5" s="94"/>
      <c r="D5" s="94"/>
      <c r="E5" s="94"/>
      <c r="F5" s="94"/>
      <c r="G5" s="94"/>
      <c r="H5" s="94"/>
      <c r="I5" s="94"/>
    </row>
    <row r="6" spans="1:13" ht="21.75" customHeight="1">
      <c r="A6" s="844" t="s">
        <v>255</v>
      </c>
      <c r="B6" s="845"/>
      <c r="C6" s="845"/>
      <c r="D6" s="845"/>
      <c r="E6" s="845"/>
      <c r="F6" s="845"/>
      <c r="G6" s="845"/>
      <c r="H6" s="845"/>
      <c r="I6" s="846"/>
    </row>
    <row r="7" spans="1:13" ht="3" customHeight="1" thickBot="1">
      <c r="A7" s="5"/>
      <c r="B7" s="5"/>
      <c r="C7" s="5"/>
      <c r="D7" s="5"/>
      <c r="E7" s="5"/>
      <c r="F7" s="5"/>
      <c r="G7" s="5"/>
      <c r="H7" s="6"/>
      <c r="I7" s="6"/>
    </row>
    <row r="8" spans="1:13" ht="39" customHeight="1">
      <c r="A8" s="847" t="s">
        <v>54</v>
      </c>
      <c r="B8" s="848"/>
      <c r="C8" s="848"/>
      <c r="D8" s="848"/>
      <c r="E8" s="849"/>
      <c r="F8" s="853" t="s">
        <v>55</v>
      </c>
      <c r="G8" s="853" t="s">
        <v>93</v>
      </c>
      <c r="H8" s="689" t="s">
        <v>119</v>
      </c>
      <c r="I8" s="691"/>
      <c r="L8" s="835"/>
      <c r="M8" s="835"/>
    </row>
    <row r="9" spans="1:13" ht="17.25" customHeight="1">
      <c r="A9" s="850"/>
      <c r="B9" s="851"/>
      <c r="C9" s="851"/>
      <c r="D9" s="851"/>
      <c r="E9" s="852"/>
      <c r="F9" s="684"/>
      <c r="G9" s="684"/>
      <c r="H9" s="7">
        <v>2015</v>
      </c>
      <c r="I9" s="8">
        <v>2016</v>
      </c>
    </row>
    <row r="10" spans="1:13" ht="15" customHeight="1">
      <c r="A10" s="841"/>
      <c r="B10" s="842"/>
      <c r="C10" s="842"/>
      <c r="D10" s="842"/>
      <c r="E10" s="843"/>
      <c r="F10" s="151"/>
      <c r="G10" s="151"/>
      <c r="H10" s="9"/>
      <c r="I10" s="10"/>
    </row>
    <row r="11" spans="1:13" ht="15" customHeight="1">
      <c r="A11" s="841"/>
      <c r="B11" s="842"/>
      <c r="C11" s="842"/>
      <c r="D11" s="842"/>
      <c r="E11" s="843"/>
      <c r="F11" s="151"/>
      <c r="G11" s="151"/>
      <c r="H11" s="9"/>
      <c r="I11" s="10"/>
    </row>
    <row r="12" spans="1:13" ht="15" customHeight="1">
      <c r="A12" s="841"/>
      <c r="B12" s="842"/>
      <c r="C12" s="842"/>
      <c r="D12" s="842"/>
      <c r="E12" s="843"/>
      <c r="F12" s="151"/>
      <c r="G12" s="151"/>
      <c r="H12" s="9"/>
      <c r="I12" s="10"/>
    </row>
    <row r="13" spans="1:13" ht="15" customHeight="1">
      <c r="A13" s="839"/>
      <c r="B13" s="840"/>
      <c r="C13" s="840"/>
      <c r="D13" s="840"/>
      <c r="E13" s="840"/>
      <c r="F13" s="151"/>
      <c r="G13" s="151"/>
      <c r="H13" s="9"/>
      <c r="I13" s="10"/>
    </row>
    <row r="14" spans="1:13" ht="15" customHeight="1">
      <c r="A14" s="839"/>
      <c r="B14" s="840"/>
      <c r="C14" s="840"/>
      <c r="D14" s="840"/>
      <c r="E14" s="840"/>
      <c r="F14" s="151"/>
      <c r="G14" s="151"/>
      <c r="H14" s="9"/>
      <c r="I14" s="10"/>
    </row>
    <row r="15" spans="1:13" ht="15" customHeight="1">
      <c r="A15" s="839"/>
      <c r="B15" s="840"/>
      <c r="C15" s="840"/>
      <c r="D15" s="840"/>
      <c r="E15" s="840"/>
      <c r="F15" s="151"/>
      <c r="G15" s="151"/>
      <c r="H15" s="9"/>
      <c r="I15" s="10"/>
    </row>
    <row r="16" spans="1:13" ht="15" customHeight="1">
      <c r="A16" s="839"/>
      <c r="B16" s="840"/>
      <c r="C16" s="840"/>
      <c r="D16" s="840"/>
      <c r="E16" s="840"/>
      <c r="F16" s="151"/>
      <c r="G16" s="151"/>
      <c r="H16" s="9"/>
      <c r="I16" s="10"/>
    </row>
    <row r="17" spans="1:13" ht="15" customHeight="1">
      <c r="A17" s="839"/>
      <c r="B17" s="840"/>
      <c r="C17" s="840"/>
      <c r="D17" s="840"/>
      <c r="E17" s="840"/>
      <c r="F17" s="151"/>
      <c r="G17" s="151"/>
      <c r="H17" s="9"/>
      <c r="I17" s="10"/>
    </row>
    <row r="18" spans="1:13" ht="15" customHeight="1">
      <c r="A18" s="839"/>
      <c r="B18" s="840"/>
      <c r="C18" s="840"/>
      <c r="D18" s="840"/>
      <c r="E18" s="840"/>
      <c r="F18" s="151"/>
      <c r="G18" s="151"/>
      <c r="H18" s="9"/>
      <c r="I18" s="10"/>
    </row>
    <row r="19" spans="1:13" ht="15" customHeight="1">
      <c r="A19" s="839"/>
      <c r="B19" s="840"/>
      <c r="C19" s="840"/>
      <c r="D19" s="840"/>
      <c r="E19" s="840"/>
      <c r="F19" s="151"/>
      <c r="G19" s="151"/>
      <c r="H19" s="9"/>
      <c r="I19" s="10"/>
    </row>
    <row r="20" spans="1:13" ht="15" customHeight="1">
      <c r="A20" s="839"/>
      <c r="B20" s="840"/>
      <c r="C20" s="840"/>
      <c r="D20" s="840"/>
      <c r="E20" s="840"/>
      <c r="F20" s="151"/>
      <c r="G20" s="151"/>
      <c r="H20" s="9"/>
      <c r="I20" s="10"/>
    </row>
    <row r="21" spans="1:13" ht="15" customHeight="1">
      <c r="A21" s="839"/>
      <c r="B21" s="840"/>
      <c r="C21" s="840"/>
      <c r="D21" s="840"/>
      <c r="E21" s="840"/>
      <c r="F21" s="151"/>
      <c r="G21" s="151"/>
      <c r="H21" s="9"/>
      <c r="I21" s="10"/>
    </row>
    <row r="22" spans="1:13" ht="15" customHeight="1">
      <c r="A22" s="839"/>
      <c r="B22" s="840"/>
      <c r="C22" s="840"/>
      <c r="D22" s="840"/>
      <c r="E22" s="840"/>
      <c r="F22" s="151"/>
      <c r="G22" s="151"/>
      <c r="H22" s="9"/>
      <c r="I22" s="10"/>
    </row>
    <row r="23" spans="1:13" ht="15" customHeight="1">
      <c r="A23" s="839"/>
      <c r="B23" s="840"/>
      <c r="C23" s="840"/>
      <c r="D23" s="840"/>
      <c r="E23" s="840"/>
      <c r="F23" s="151"/>
      <c r="G23" s="151"/>
      <c r="H23" s="9"/>
      <c r="I23" s="10"/>
    </row>
    <row r="24" spans="1:13" ht="15" customHeight="1">
      <c r="A24" s="839"/>
      <c r="B24" s="840"/>
      <c r="C24" s="840"/>
      <c r="D24" s="840"/>
      <c r="E24" s="840"/>
      <c r="F24" s="151"/>
      <c r="G24" s="151"/>
      <c r="H24" s="9"/>
      <c r="I24" s="10"/>
    </row>
    <row r="25" spans="1:13" ht="15" customHeight="1">
      <c r="A25" s="839"/>
      <c r="B25" s="840"/>
      <c r="C25" s="840"/>
      <c r="D25" s="840"/>
      <c r="E25" s="840"/>
      <c r="F25" s="151"/>
      <c r="G25" s="151"/>
      <c r="H25" s="9"/>
      <c r="I25" s="10"/>
    </row>
    <row r="26" spans="1:13" ht="15" customHeight="1">
      <c r="A26" s="839"/>
      <c r="B26" s="840"/>
      <c r="C26" s="840"/>
      <c r="D26" s="840"/>
      <c r="E26" s="840"/>
      <c r="F26" s="151"/>
      <c r="G26" s="151"/>
      <c r="H26" s="9"/>
      <c r="I26" s="10"/>
    </row>
    <row r="27" spans="1:13" ht="15" customHeight="1">
      <c r="A27" s="839"/>
      <c r="B27" s="840"/>
      <c r="C27" s="840"/>
      <c r="D27" s="840"/>
      <c r="E27" s="840"/>
      <c r="F27" s="151"/>
      <c r="G27" s="151"/>
      <c r="H27" s="9"/>
      <c r="I27" s="10"/>
      <c r="L27" s="854" t="s">
        <v>184</v>
      </c>
      <c r="M27" s="854"/>
    </row>
    <row r="28" spans="1:13" ht="15" customHeight="1">
      <c r="A28" s="839"/>
      <c r="B28" s="840"/>
      <c r="C28" s="840"/>
      <c r="D28" s="840"/>
      <c r="E28" s="840"/>
      <c r="F28" s="151"/>
      <c r="G28" s="151"/>
      <c r="H28" s="9"/>
      <c r="I28" s="10"/>
    </row>
    <row r="29" spans="1:13" ht="15" customHeight="1" thickBot="1">
      <c r="A29" s="870"/>
      <c r="B29" s="871"/>
      <c r="C29" s="871"/>
      <c r="D29" s="871"/>
      <c r="E29" s="871"/>
      <c r="F29" s="152"/>
      <c r="G29" s="152"/>
      <c r="H29" s="11"/>
      <c r="I29" s="12"/>
      <c r="L29" s="221" t="str">
        <f>IF(SUM(H10:H29)-'3. Info patrimoniali V.M. '!I23=0,"0","errore")</f>
        <v>0</v>
      </c>
      <c r="M29" s="221" t="str">
        <f>IF(SUM(I10:I29)-'3. Info patrimoniali V.M. '!L23=0,"0","errore")</f>
        <v>0</v>
      </c>
    </row>
    <row r="32" spans="1:13" ht="29.45" customHeight="1">
      <c r="A32" s="558" t="s">
        <v>256</v>
      </c>
      <c r="B32" s="536"/>
      <c r="C32" s="536"/>
      <c r="D32" s="536"/>
      <c r="E32" s="536"/>
      <c r="F32" s="536"/>
      <c r="G32" s="536"/>
      <c r="H32" s="536"/>
      <c r="I32" s="536"/>
      <c r="J32" s="536"/>
    </row>
    <row r="33" spans="1:10" ht="4.5" customHeight="1" thickBot="1">
      <c r="A33" s="16"/>
      <c r="B33" s="5"/>
      <c r="C33" s="5"/>
      <c r="D33" s="5"/>
      <c r="E33" s="5"/>
      <c r="F33" s="5"/>
      <c r="G33" s="5"/>
      <c r="H33" s="6"/>
      <c r="I33" s="6"/>
    </row>
    <row r="34" spans="1:10" ht="39" customHeight="1">
      <c r="A34" s="847" t="s">
        <v>200</v>
      </c>
      <c r="B34" s="862"/>
      <c r="C34" s="862"/>
      <c r="D34" s="862"/>
      <c r="E34" s="863"/>
      <c r="F34" s="859" t="s">
        <v>55</v>
      </c>
      <c r="G34" s="859" t="s">
        <v>211</v>
      </c>
      <c r="H34" s="853" t="s">
        <v>181</v>
      </c>
      <c r="I34" s="777" t="s">
        <v>219</v>
      </c>
      <c r="J34" s="861"/>
    </row>
    <row r="35" spans="1:10" ht="17.25" customHeight="1">
      <c r="A35" s="864"/>
      <c r="B35" s="865"/>
      <c r="C35" s="865"/>
      <c r="D35" s="865"/>
      <c r="E35" s="866"/>
      <c r="F35" s="860"/>
      <c r="G35" s="860"/>
      <c r="H35" s="684"/>
      <c r="I35" s="7">
        <v>2015</v>
      </c>
      <c r="J35" s="8">
        <v>2016</v>
      </c>
    </row>
    <row r="36" spans="1:10" ht="15" customHeight="1">
      <c r="A36" s="855"/>
      <c r="B36" s="856"/>
      <c r="C36" s="856"/>
      <c r="D36" s="856"/>
      <c r="E36" s="856"/>
      <c r="F36" s="151"/>
      <c r="G36" s="151"/>
      <c r="H36" s="151"/>
      <c r="I36" s="9"/>
      <c r="J36" s="10"/>
    </row>
    <row r="37" spans="1:10" ht="15" customHeight="1">
      <c r="A37" s="867"/>
      <c r="B37" s="868"/>
      <c r="C37" s="868"/>
      <c r="D37" s="868"/>
      <c r="E37" s="869"/>
      <c r="F37" s="151"/>
      <c r="G37" s="151"/>
      <c r="H37" s="151"/>
      <c r="I37" s="9"/>
      <c r="J37" s="10"/>
    </row>
    <row r="38" spans="1:10" ht="15" customHeight="1">
      <c r="A38" s="867"/>
      <c r="B38" s="868"/>
      <c r="C38" s="868"/>
      <c r="D38" s="868"/>
      <c r="E38" s="869"/>
      <c r="F38" s="151"/>
      <c r="G38" s="151"/>
      <c r="H38" s="151"/>
      <c r="I38" s="9"/>
      <c r="J38" s="10"/>
    </row>
    <row r="39" spans="1:10" ht="15" customHeight="1">
      <c r="A39" s="855"/>
      <c r="B39" s="856"/>
      <c r="C39" s="856"/>
      <c r="D39" s="856"/>
      <c r="E39" s="856"/>
      <c r="F39" s="151"/>
      <c r="G39" s="151"/>
      <c r="H39" s="151"/>
      <c r="I39" s="9"/>
      <c r="J39" s="10"/>
    </row>
    <row r="40" spans="1:10" ht="15" customHeight="1" thickBot="1">
      <c r="A40" s="857"/>
      <c r="B40" s="858"/>
      <c r="C40" s="858"/>
      <c r="D40" s="858"/>
      <c r="E40" s="858"/>
      <c r="F40" s="152"/>
      <c r="G40" s="152"/>
      <c r="H40" s="152"/>
      <c r="I40" s="11"/>
      <c r="J40" s="12"/>
    </row>
  </sheetData>
  <sheetProtection algorithmName="SHA-512" hashValue="DY+x8wMibaFruqXNyq8qFJjmyH0ReIE8cFdfSzsUZ3kzWdhOSz37SmN+CtpokIWzbi0GA97N6iOtYChlnFmPlA==" saltValue="LCMSGo/fBHbk8KvQoGnWTg==" spinCount="100000" sheet="1" objects="1" scenarios="1" selectLockedCells="1"/>
  <mergeCells count="40">
    <mergeCell ref="A1:J1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  <mergeCell ref="A16:E16"/>
    <mergeCell ref="A17:E17"/>
    <mergeCell ref="A18:E18"/>
    <mergeCell ref="A20:E20"/>
    <mergeCell ref="A15:E15"/>
    <mergeCell ref="A10:E10"/>
    <mergeCell ref="A6:I6"/>
    <mergeCell ref="A8:E9"/>
    <mergeCell ref="F8:F9"/>
    <mergeCell ref="G8:G9"/>
    <mergeCell ref="H8:I8"/>
    <mergeCell ref="L8:M8"/>
    <mergeCell ref="A4:J4"/>
    <mergeCell ref="A32:J32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9:E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selection activeCell="G20" sqref="G20"/>
    </sheetView>
  </sheetViews>
  <sheetFormatPr defaultColWidth="9.140625" defaultRowHeight="12.75"/>
  <cols>
    <col min="1" max="1" width="6.42578125" style="65" customWidth="1"/>
    <col min="2" max="6" width="7.85546875" style="65" customWidth="1"/>
    <col min="7" max="12" width="12.7109375" style="65" customWidth="1"/>
    <col min="13" max="16384" width="9.140625" style="65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</row>
    <row r="2" spans="1:13" s="26" customFormat="1" ht="21" customHeight="1">
      <c r="A2" s="443"/>
      <c r="B2" s="443"/>
      <c r="C2" s="443"/>
      <c r="D2" s="443"/>
      <c r="E2" s="443"/>
      <c r="F2" s="443"/>
      <c r="G2" s="442"/>
      <c r="H2" s="442"/>
      <c r="I2" s="442"/>
    </row>
    <row r="3" spans="1:13" ht="21" customHeight="1" thickBot="1">
      <c r="A3" s="27"/>
      <c r="B3" s="27"/>
      <c r="C3" s="27"/>
      <c r="D3" s="27"/>
      <c r="E3" s="27"/>
    </row>
    <row r="4" spans="1:13" s="282" customFormat="1" ht="30.75" customHeight="1" thickBot="1">
      <c r="A4" s="537" t="s">
        <v>257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M4" s="192"/>
    </row>
    <row r="5" spans="1:13" s="102" customFormat="1" ht="30.75" customHeight="1" thickBot="1">
      <c r="A5" s="444"/>
      <c r="B5" s="444"/>
      <c r="C5" s="444"/>
      <c r="D5" s="444"/>
      <c r="E5" s="444"/>
      <c r="F5" s="444"/>
      <c r="G5" s="100"/>
      <c r="H5" s="100"/>
      <c r="I5" s="372"/>
      <c r="J5" s="372"/>
      <c r="K5" s="372"/>
      <c r="L5" s="372"/>
    </row>
    <row r="6" spans="1:13" s="102" customFormat="1" ht="21.75" customHeight="1" thickBot="1">
      <c r="A6" s="444"/>
      <c r="B6" s="444"/>
      <c r="C6" s="444"/>
      <c r="D6" s="444"/>
      <c r="E6" s="444"/>
      <c r="F6" s="444"/>
      <c r="G6" s="629">
        <v>2016</v>
      </c>
      <c r="H6" s="630"/>
      <c r="I6" s="630"/>
      <c r="J6" s="630"/>
      <c r="K6" s="630"/>
      <c r="L6" s="792"/>
      <c r="M6" s="101"/>
    </row>
    <row r="7" spans="1:13" s="102" customFormat="1" ht="9" customHeight="1" thickBot="1">
      <c r="A7" s="444"/>
      <c r="B7" s="444"/>
      <c r="C7" s="444"/>
      <c r="D7" s="444"/>
      <c r="E7" s="444"/>
      <c r="F7" s="444"/>
      <c r="G7" s="100"/>
      <c r="H7" s="100"/>
      <c r="I7" s="100"/>
      <c r="J7" s="100"/>
      <c r="K7" s="426"/>
      <c r="L7" s="372"/>
    </row>
    <row r="8" spans="1:13" s="102" customFormat="1" ht="21.75" customHeight="1" thickBot="1">
      <c r="A8" s="444"/>
      <c r="B8" s="444"/>
      <c r="C8" s="444"/>
      <c r="D8" s="444"/>
      <c r="E8" s="444"/>
      <c r="F8" s="444"/>
      <c r="G8" s="825" t="s">
        <v>171</v>
      </c>
      <c r="H8" s="827"/>
      <c r="I8" s="827" t="s">
        <v>172</v>
      </c>
      <c r="J8" s="827"/>
      <c r="K8" s="827" t="s">
        <v>27</v>
      </c>
      <c r="L8" s="875"/>
      <c r="M8" s="101"/>
    </row>
    <row r="9" spans="1:13" s="102" customFormat="1" ht="4.5" customHeight="1" thickBot="1">
      <c r="A9" s="444"/>
      <c r="B9" s="444"/>
      <c r="C9" s="444"/>
      <c r="D9" s="444"/>
      <c r="E9" s="444"/>
      <c r="F9" s="444"/>
      <c r="G9" s="88"/>
      <c r="H9" s="88"/>
      <c r="I9" s="88"/>
      <c r="J9" s="88"/>
      <c r="K9" s="88"/>
      <c r="L9" s="88"/>
    </row>
    <row r="10" spans="1:13" s="102" customFormat="1" ht="27.75" customHeight="1" thickBot="1">
      <c r="A10" s="674"/>
      <c r="B10" s="674"/>
      <c r="C10" s="674"/>
      <c r="D10" s="674"/>
      <c r="E10" s="674"/>
      <c r="F10" s="674"/>
      <c r="G10" s="445" t="s">
        <v>87</v>
      </c>
      <c r="H10" s="446" t="s">
        <v>116</v>
      </c>
      <c r="I10" s="446" t="s">
        <v>87</v>
      </c>
      <c r="J10" s="446" t="s">
        <v>116</v>
      </c>
      <c r="K10" s="446" t="s">
        <v>87</v>
      </c>
      <c r="L10" s="306" t="s">
        <v>116</v>
      </c>
      <c r="M10" s="101"/>
    </row>
    <row r="11" spans="1:13" s="84" customFormat="1" ht="15" customHeight="1" thickBot="1">
      <c r="A11" s="824" t="s">
        <v>267</v>
      </c>
      <c r="B11" s="574"/>
      <c r="C11" s="574"/>
      <c r="D11" s="574"/>
      <c r="E11" s="574"/>
      <c r="F11" s="877"/>
      <c r="G11" s="86"/>
      <c r="H11" s="86"/>
      <c r="I11" s="86"/>
      <c r="J11" s="86"/>
      <c r="K11" s="315"/>
      <c r="L11" s="315"/>
    </row>
    <row r="12" spans="1:13" s="282" customFormat="1" ht="15" customHeight="1">
      <c r="A12" s="547" t="s">
        <v>26</v>
      </c>
      <c r="B12" s="548"/>
      <c r="C12" s="548"/>
      <c r="D12" s="548"/>
      <c r="E12" s="548"/>
      <c r="F12" s="548"/>
      <c r="G12" s="148"/>
      <c r="H12" s="148"/>
      <c r="I12" s="148"/>
      <c r="J12" s="148"/>
      <c r="K12" s="450">
        <f>G12+I12</f>
        <v>0</v>
      </c>
      <c r="L12" s="451">
        <f>H12+J12</f>
        <v>0</v>
      </c>
      <c r="M12" s="192"/>
    </row>
    <row r="13" spans="1:13" s="282" customFormat="1" ht="15" customHeight="1">
      <c r="A13" s="545" t="s">
        <v>167</v>
      </c>
      <c r="B13" s="876"/>
      <c r="C13" s="876"/>
      <c r="D13" s="876"/>
      <c r="E13" s="876"/>
      <c r="F13" s="876"/>
      <c r="G13" s="327"/>
      <c r="H13" s="327"/>
      <c r="I13" s="327"/>
      <c r="J13" s="327"/>
      <c r="K13" s="449">
        <f t="shared" ref="K13:K23" si="0">G13+I13</f>
        <v>0</v>
      </c>
      <c r="L13" s="452">
        <f t="shared" ref="L13:L26" si="1">H13+J13</f>
        <v>0</v>
      </c>
      <c r="M13" s="192"/>
    </row>
    <row r="14" spans="1:13" s="282" customFormat="1" ht="15" customHeight="1">
      <c r="A14" s="518" t="s">
        <v>168</v>
      </c>
      <c r="B14" s="876"/>
      <c r="C14" s="876"/>
      <c r="D14" s="876"/>
      <c r="E14" s="876"/>
      <c r="F14" s="876"/>
      <c r="G14" s="327"/>
      <c r="H14" s="327"/>
      <c r="I14" s="327"/>
      <c r="J14" s="327"/>
      <c r="K14" s="449">
        <f t="shared" si="0"/>
        <v>0</v>
      </c>
      <c r="L14" s="452">
        <f t="shared" si="1"/>
        <v>0</v>
      </c>
      <c r="M14" s="192"/>
    </row>
    <row r="15" spans="1:13" s="282" customFormat="1" ht="15" customHeight="1">
      <c r="A15" s="545" t="s">
        <v>15</v>
      </c>
      <c r="B15" s="876"/>
      <c r="C15" s="876"/>
      <c r="D15" s="876"/>
      <c r="E15" s="876"/>
      <c r="F15" s="876"/>
      <c r="G15" s="327"/>
      <c r="H15" s="327"/>
      <c r="I15" s="327"/>
      <c r="J15" s="327"/>
      <c r="K15" s="449">
        <f t="shared" si="0"/>
        <v>0</v>
      </c>
      <c r="L15" s="452">
        <f t="shared" si="1"/>
        <v>0</v>
      </c>
      <c r="M15" s="192"/>
    </row>
    <row r="16" spans="1:13" s="282" customFormat="1" ht="15" customHeight="1">
      <c r="A16" s="545" t="s">
        <v>163</v>
      </c>
      <c r="B16" s="876"/>
      <c r="C16" s="876"/>
      <c r="D16" s="876"/>
      <c r="E16" s="876"/>
      <c r="F16" s="876"/>
      <c r="G16" s="327"/>
      <c r="H16" s="327"/>
      <c r="I16" s="327"/>
      <c r="J16" s="327"/>
      <c r="K16" s="449">
        <f t="shared" si="0"/>
        <v>0</v>
      </c>
      <c r="L16" s="452">
        <f t="shared" si="1"/>
        <v>0</v>
      </c>
      <c r="M16" s="192"/>
    </row>
    <row r="17" spans="1:13" s="282" customFormat="1" ht="15" customHeight="1">
      <c r="A17" s="545" t="s">
        <v>16</v>
      </c>
      <c r="B17" s="876"/>
      <c r="C17" s="876"/>
      <c r="D17" s="876"/>
      <c r="E17" s="876"/>
      <c r="F17" s="876"/>
      <c r="G17" s="327"/>
      <c r="H17" s="327"/>
      <c r="I17" s="916"/>
      <c r="J17" s="916"/>
      <c r="K17" s="449">
        <f>G17</f>
        <v>0</v>
      </c>
      <c r="L17" s="452">
        <f>H17</f>
        <v>0</v>
      </c>
      <c r="M17" s="192"/>
    </row>
    <row r="18" spans="1:13" s="282" customFormat="1" ht="15" customHeight="1">
      <c r="A18" s="541" t="s">
        <v>17</v>
      </c>
      <c r="B18" s="876"/>
      <c r="C18" s="876"/>
      <c r="D18" s="876"/>
      <c r="E18" s="876"/>
      <c r="F18" s="876"/>
      <c r="G18" s="327"/>
      <c r="H18" s="327"/>
      <c r="I18" s="327"/>
      <c r="J18" s="327"/>
      <c r="K18" s="449">
        <f t="shared" si="0"/>
        <v>0</v>
      </c>
      <c r="L18" s="452">
        <f t="shared" si="1"/>
        <v>0</v>
      </c>
      <c r="M18" s="192"/>
    </row>
    <row r="19" spans="1:13" s="282" customFormat="1" ht="15" customHeight="1">
      <c r="A19" s="541" t="s">
        <v>18</v>
      </c>
      <c r="B19" s="876"/>
      <c r="C19" s="876"/>
      <c r="D19" s="876"/>
      <c r="E19" s="876"/>
      <c r="F19" s="876"/>
      <c r="G19" s="327"/>
      <c r="H19" s="327"/>
      <c r="I19" s="327"/>
      <c r="J19" s="327"/>
      <c r="K19" s="449">
        <f t="shared" si="0"/>
        <v>0</v>
      </c>
      <c r="L19" s="452">
        <f t="shared" si="1"/>
        <v>0</v>
      </c>
      <c r="M19" s="192"/>
    </row>
    <row r="20" spans="1:13" s="282" customFormat="1" ht="15" customHeight="1">
      <c r="A20" s="545" t="s">
        <v>269</v>
      </c>
      <c r="B20" s="876"/>
      <c r="C20" s="876"/>
      <c r="D20" s="876"/>
      <c r="E20" s="876"/>
      <c r="F20" s="876"/>
      <c r="G20" s="327"/>
      <c r="H20" s="327"/>
      <c r="I20" s="327"/>
      <c r="J20" s="327"/>
      <c r="K20" s="449">
        <f t="shared" si="0"/>
        <v>0</v>
      </c>
      <c r="L20" s="452">
        <f t="shared" si="1"/>
        <v>0</v>
      </c>
      <c r="M20" s="192"/>
    </row>
    <row r="21" spans="1:13" s="282" customFormat="1" ht="15" customHeight="1">
      <c r="A21" s="518" t="s">
        <v>280</v>
      </c>
      <c r="B21" s="876"/>
      <c r="C21" s="876"/>
      <c r="D21" s="876"/>
      <c r="E21" s="876"/>
      <c r="F21" s="876"/>
      <c r="G21" s="327"/>
      <c r="H21" s="327"/>
      <c r="I21" s="327"/>
      <c r="J21" s="327"/>
      <c r="K21" s="449">
        <f t="shared" si="0"/>
        <v>0</v>
      </c>
      <c r="L21" s="452">
        <f t="shared" si="1"/>
        <v>0</v>
      </c>
      <c r="M21" s="192"/>
    </row>
    <row r="22" spans="1:13" s="100" customFormat="1" ht="15" customHeight="1">
      <c r="A22" s="708" t="s">
        <v>307</v>
      </c>
      <c r="B22" s="876"/>
      <c r="C22" s="876"/>
      <c r="D22" s="876"/>
      <c r="E22" s="876"/>
      <c r="F22" s="876"/>
      <c r="G22" s="327"/>
      <c r="H22" s="327"/>
      <c r="I22" s="327"/>
      <c r="J22" s="327"/>
      <c r="K22" s="449">
        <f t="shared" si="0"/>
        <v>0</v>
      </c>
      <c r="L22" s="452">
        <f t="shared" si="1"/>
        <v>0</v>
      </c>
    </row>
    <row r="23" spans="1:13" ht="15" customHeight="1">
      <c r="A23" s="518" t="s">
        <v>332</v>
      </c>
      <c r="B23" s="519"/>
      <c r="C23" s="519"/>
      <c r="D23" s="519"/>
      <c r="E23" s="519"/>
      <c r="F23" s="519"/>
      <c r="G23" s="327"/>
      <c r="H23" s="327"/>
      <c r="I23" s="327"/>
      <c r="J23" s="327"/>
      <c r="K23" s="449">
        <f t="shared" si="0"/>
        <v>0</v>
      </c>
      <c r="L23" s="452">
        <f t="shared" si="1"/>
        <v>0</v>
      </c>
    </row>
    <row r="24" spans="1:13" ht="15" customHeight="1" thickBot="1">
      <c r="A24" s="532" t="s">
        <v>27</v>
      </c>
      <c r="B24" s="550"/>
      <c r="C24" s="550"/>
      <c r="D24" s="550"/>
      <c r="E24" s="550"/>
      <c r="F24" s="550"/>
      <c r="G24" s="89">
        <f>G12+G13+G14+G15+G16+G17+G18+G19+G20+G21+G23</f>
        <v>0</v>
      </c>
      <c r="H24" s="89">
        <f>H12+H13+H14+H15+H16+H17+H18+H19+H20+H21+H23</f>
        <v>0</v>
      </c>
      <c r="I24" s="89">
        <f>I12+I13+I14+I15+I16+I18+I19+I20+I21+I23</f>
        <v>0</v>
      </c>
      <c r="J24" s="89">
        <f>J12+J13+J14+J15+J16+J18+J19+J20+J21+J23</f>
        <v>0</v>
      </c>
      <c r="K24" s="89">
        <f>G24+I24</f>
        <v>0</v>
      </c>
      <c r="L24" s="90">
        <f t="shared" si="1"/>
        <v>0</v>
      </c>
    </row>
    <row r="25" spans="1:13" ht="15" customHeight="1" thickBot="1">
      <c r="A25" s="872"/>
      <c r="B25" s="872"/>
      <c r="C25" s="872"/>
      <c r="D25" s="872"/>
      <c r="E25" s="872"/>
      <c r="F25" s="872"/>
      <c r="G25" s="872"/>
      <c r="H25" s="872"/>
    </row>
    <row r="26" spans="1:13" ht="15" customHeight="1" thickBot="1">
      <c r="A26" s="873" t="s">
        <v>333</v>
      </c>
      <c r="B26" s="874"/>
      <c r="C26" s="874"/>
      <c r="D26" s="874"/>
      <c r="E26" s="874"/>
      <c r="F26" s="874"/>
      <c r="G26" s="448"/>
      <c r="H26" s="448"/>
      <c r="I26" s="448"/>
      <c r="J26" s="448"/>
      <c r="K26" s="453">
        <f>G26+I26</f>
        <v>0</v>
      </c>
      <c r="L26" s="454">
        <f t="shared" si="1"/>
        <v>0</v>
      </c>
    </row>
    <row r="27" spans="1:13" ht="18" customHeight="1"/>
  </sheetData>
  <sheetProtection algorithmName="SHA-512" hashValue="jkWozSldek1xgrPxUHX/5pfDaGu3vw/nfgPnMOHLcWbtBV+yJ4nF0sg1mgHh3ER5xGInPt7JDXrhiBxPzRqdhg==" saltValue="8RPNwSZO8iueQmLQDV9F1g==" spinCount="100000" sheet="1" objects="1" scenarios="1" selectLockedCells="1"/>
  <mergeCells count="23">
    <mergeCell ref="A4:L4"/>
    <mergeCell ref="A1:L1"/>
    <mergeCell ref="G6:L6"/>
    <mergeCell ref="A17:F17"/>
    <mergeCell ref="A18:F18"/>
    <mergeCell ref="G8:H8"/>
    <mergeCell ref="I8:J8"/>
    <mergeCell ref="A10:F10"/>
    <mergeCell ref="A23:F23"/>
    <mergeCell ref="A24:F24"/>
    <mergeCell ref="A25:H25"/>
    <mergeCell ref="A26:F26"/>
    <mergeCell ref="K8:L8"/>
    <mergeCell ref="A21:F21"/>
    <mergeCell ref="A22:F22"/>
    <mergeCell ref="A19:F19"/>
    <mergeCell ref="A20:F20"/>
    <mergeCell ref="A11:F11"/>
    <mergeCell ref="A12:F12"/>
    <mergeCell ref="A13:F13"/>
    <mergeCell ref="A14:F14"/>
    <mergeCell ref="A15:F15"/>
    <mergeCell ref="A16:F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M43"/>
  <sheetViews>
    <sheetView showGridLines="0" topLeftCell="A16" zoomScaleNormal="100" workbookViewId="0">
      <selection activeCell="E42" sqref="E42"/>
    </sheetView>
  </sheetViews>
  <sheetFormatPr defaultColWidth="9.140625" defaultRowHeight="12.75"/>
  <cols>
    <col min="1" max="3" width="6.7109375" style="28" customWidth="1"/>
    <col min="4" max="4" width="7.28515625" style="28" customWidth="1"/>
    <col min="5" max="5" width="7.5703125" style="28" customWidth="1"/>
    <col min="6" max="6" width="4.5703125" style="28" customWidth="1"/>
    <col min="7" max="7" width="22.140625" style="65" customWidth="1"/>
    <col min="8" max="12" width="12.7109375" style="28" customWidth="1"/>
    <col min="13" max="16384" width="9.140625" style="28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82"/>
    </row>
    <row r="2" spans="1:13" s="26" customFormat="1" ht="21" customHeight="1">
      <c r="A2" s="215"/>
      <c r="B2" s="215"/>
      <c r="C2" s="215"/>
      <c r="D2" s="215"/>
      <c r="E2" s="215"/>
      <c r="F2" s="215"/>
      <c r="G2" s="215"/>
      <c r="H2" s="215"/>
      <c r="I2" s="215"/>
      <c r="J2" s="210"/>
      <c r="K2" s="210"/>
      <c r="L2" s="210"/>
    </row>
    <row r="3" spans="1:13" ht="21" customHeight="1" thickBot="1">
      <c r="A3" s="27"/>
      <c r="B3" s="27"/>
      <c r="C3" s="27"/>
      <c r="D3" s="27"/>
      <c r="E3" s="27"/>
      <c r="G3" s="28"/>
    </row>
    <row r="4" spans="1:13" s="34" customFormat="1" ht="30.75" customHeight="1" thickBot="1">
      <c r="A4" s="537" t="s">
        <v>258</v>
      </c>
      <c r="B4" s="538"/>
      <c r="C4" s="538"/>
      <c r="D4" s="538"/>
      <c r="E4" s="538"/>
      <c r="F4" s="538"/>
      <c r="G4" s="538"/>
      <c r="H4" s="538"/>
      <c r="I4" s="538"/>
      <c r="J4" s="538"/>
      <c r="K4" s="726"/>
      <c r="L4" s="727"/>
      <c r="M4" s="35"/>
    </row>
    <row r="5" spans="1:13" s="72" customFormat="1" ht="30.75" customHeight="1" thickBo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70"/>
      <c r="L5" s="70"/>
    </row>
    <row r="6" spans="1:13" ht="21.75" customHeight="1" thickBot="1">
      <c r="A6" s="213"/>
      <c r="B6" s="213"/>
      <c r="C6" s="213"/>
      <c r="D6" s="213"/>
      <c r="E6" s="213"/>
      <c r="F6" s="213"/>
      <c r="G6" s="213"/>
      <c r="H6" s="211">
        <v>2012</v>
      </c>
      <c r="I6" s="212">
        <v>2013</v>
      </c>
      <c r="J6" s="128">
        <v>2014</v>
      </c>
      <c r="K6" s="128">
        <v>2015</v>
      </c>
      <c r="L6" s="129">
        <v>2016</v>
      </c>
    </row>
    <row r="7" spans="1:13" ht="17.25" customHeight="1" thickBot="1">
      <c r="A7" s="824" t="s">
        <v>134</v>
      </c>
      <c r="B7" s="574"/>
      <c r="C7" s="574"/>
      <c r="D7" s="574"/>
      <c r="E7" s="574"/>
      <c r="F7" s="877"/>
      <c r="G7" s="877"/>
      <c r="H7" s="877"/>
      <c r="I7" s="877"/>
      <c r="J7" s="877"/>
      <c r="K7" s="877"/>
      <c r="L7" s="881"/>
    </row>
    <row r="8" spans="1:13" ht="15" customHeight="1">
      <c r="A8" s="647" t="s">
        <v>56</v>
      </c>
      <c r="B8" s="648"/>
      <c r="C8" s="648"/>
      <c r="D8" s="648"/>
      <c r="E8" s="648"/>
      <c r="F8" s="648"/>
      <c r="G8" s="130" t="s">
        <v>62</v>
      </c>
      <c r="H8" s="147"/>
      <c r="I8" s="147"/>
      <c r="J8" s="147"/>
      <c r="K8" s="147"/>
      <c r="L8" s="4"/>
    </row>
    <row r="9" spans="1:13" ht="15" customHeight="1">
      <c r="A9" s="650" t="s">
        <v>57</v>
      </c>
      <c r="B9" s="651"/>
      <c r="C9" s="651"/>
      <c r="D9" s="651"/>
      <c r="E9" s="651"/>
      <c r="F9" s="651"/>
      <c r="G9" s="131" t="s">
        <v>63</v>
      </c>
      <c r="H9" s="3"/>
      <c r="I9" s="3"/>
      <c r="J9" s="3"/>
      <c r="K9" s="3"/>
      <c r="L9" s="229"/>
    </row>
    <row r="10" spans="1:13" ht="15" customHeight="1">
      <c r="A10" s="650" t="s">
        <v>58</v>
      </c>
      <c r="B10" s="651"/>
      <c r="C10" s="651"/>
      <c r="D10" s="651"/>
      <c r="E10" s="651"/>
      <c r="F10" s="651"/>
      <c r="G10" s="131" t="s">
        <v>64</v>
      </c>
      <c r="H10" s="224"/>
      <c r="I10" s="224"/>
      <c r="J10" s="224"/>
      <c r="K10" s="224"/>
      <c r="L10" s="229"/>
    </row>
    <row r="11" spans="1:13" ht="15" customHeight="1">
      <c r="A11" s="650" t="s">
        <v>224</v>
      </c>
      <c r="B11" s="651"/>
      <c r="C11" s="651"/>
      <c r="D11" s="651"/>
      <c r="E11" s="651"/>
      <c r="F11" s="652"/>
      <c r="G11" s="312" t="s">
        <v>65</v>
      </c>
      <c r="H11" s="186"/>
      <c r="I11" s="186"/>
      <c r="J11" s="186"/>
      <c r="K11" s="186"/>
      <c r="L11" s="187"/>
    </row>
    <row r="12" spans="1:13" ht="15" customHeight="1">
      <c r="A12" s="650" t="s">
        <v>182</v>
      </c>
      <c r="B12" s="651"/>
      <c r="C12" s="651"/>
      <c r="D12" s="651"/>
      <c r="E12" s="651"/>
      <c r="F12" s="652"/>
      <c r="G12" s="312" t="s">
        <v>66</v>
      </c>
      <c r="H12" s="186"/>
      <c r="I12" s="186"/>
      <c r="J12" s="186"/>
      <c r="K12" s="186"/>
      <c r="L12" s="187"/>
    </row>
    <row r="13" spans="1:13" ht="15" customHeight="1">
      <c r="A13" s="650" t="s">
        <v>201</v>
      </c>
      <c r="B13" s="651"/>
      <c r="C13" s="651"/>
      <c r="D13" s="651"/>
      <c r="E13" s="651"/>
      <c r="F13" s="651"/>
      <c r="G13" s="312" t="s">
        <v>67</v>
      </c>
      <c r="H13" s="186"/>
      <c r="I13" s="186"/>
      <c r="J13" s="186"/>
      <c r="K13" s="186"/>
      <c r="L13" s="187"/>
    </row>
    <row r="14" spans="1:13" ht="15" customHeight="1">
      <c r="A14" s="650" t="s">
        <v>202</v>
      </c>
      <c r="B14" s="651"/>
      <c r="C14" s="651"/>
      <c r="D14" s="651"/>
      <c r="E14" s="651"/>
      <c r="F14" s="652"/>
      <c r="G14" s="312" t="s">
        <v>100</v>
      </c>
      <c r="H14" s="186"/>
      <c r="I14" s="186"/>
      <c r="J14" s="186"/>
      <c r="K14" s="186"/>
      <c r="L14" s="187"/>
    </row>
    <row r="15" spans="1:13" ht="15" customHeight="1" thickBot="1">
      <c r="A15" s="638" t="s">
        <v>136</v>
      </c>
      <c r="B15" s="639"/>
      <c r="C15" s="639"/>
      <c r="D15" s="639"/>
      <c r="E15" s="639"/>
      <c r="F15" s="639"/>
      <c r="G15" s="132" t="s">
        <v>208</v>
      </c>
      <c r="H15" s="225">
        <f>H8+H9+H10+H11+H12+H13+H14</f>
        <v>0</v>
      </c>
      <c r="I15" s="225">
        <f>I8+I9+I10+I11+I12+I13+I14</f>
        <v>0</v>
      </c>
      <c r="J15" s="225">
        <f>J8+J9+J10+J11+J12+J13+J14</f>
        <v>0</v>
      </c>
      <c r="K15" s="225">
        <f>K8+K9+K10+K11+K12+K13+K14</f>
        <v>0</v>
      </c>
      <c r="L15" s="226">
        <f>L8+L9+L10+L11+L12+L13+L14</f>
        <v>0</v>
      </c>
    </row>
    <row r="16" spans="1:13" ht="27.75" customHeight="1" thickBot="1">
      <c r="A16" s="824" t="s">
        <v>135</v>
      </c>
      <c r="B16" s="574"/>
      <c r="C16" s="574"/>
      <c r="D16" s="574"/>
      <c r="E16" s="574"/>
      <c r="F16" s="877"/>
      <c r="G16" s="877"/>
      <c r="H16" s="877"/>
      <c r="I16" s="877"/>
      <c r="J16" s="877"/>
      <c r="K16" s="877"/>
      <c r="L16" s="881"/>
    </row>
    <row r="17" spans="1:12" ht="15" customHeight="1">
      <c r="A17" s="547" t="s">
        <v>147</v>
      </c>
      <c r="B17" s="548"/>
      <c r="C17" s="548"/>
      <c r="D17" s="548"/>
      <c r="E17" s="548"/>
      <c r="F17" s="548"/>
      <c r="G17" s="133" t="s">
        <v>131</v>
      </c>
      <c r="H17" s="147"/>
      <c r="I17" s="147"/>
      <c r="J17" s="147"/>
      <c r="K17" s="147"/>
      <c r="L17" s="4"/>
    </row>
    <row r="18" spans="1:12" ht="15" customHeight="1">
      <c r="A18" s="518" t="s">
        <v>137</v>
      </c>
      <c r="B18" s="519"/>
      <c r="C18" s="519"/>
      <c r="D18" s="519"/>
      <c r="E18" s="519"/>
      <c r="F18" s="519"/>
      <c r="G18" s="131" t="s">
        <v>120</v>
      </c>
      <c r="H18" s="3"/>
      <c r="I18" s="3"/>
      <c r="J18" s="3"/>
      <c r="K18" s="3"/>
      <c r="L18" s="229"/>
    </row>
    <row r="19" spans="1:12" ht="15" customHeight="1">
      <c r="A19" s="518" t="s">
        <v>59</v>
      </c>
      <c r="B19" s="519"/>
      <c r="C19" s="519"/>
      <c r="D19" s="519"/>
      <c r="E19" s="519"/>
      <c r="F19" s="519"/>
      <c r="G19" s="131" t="s">
        <v>111</v>
      </c>
      <c r="H19" s="3"/>
      <c r="I19" s="3"/>
      <c r="J19" s="3"/>
      <c r="K19" s="3"/>
      <c r="L19" s="229"/>
    </row>
    <row r="20" spans="1:12" ht="15" customHeight="1">
      <c r="A20" s="518" t="s">
        <v>99</v>
      </c>
      <c r="B20" s="519"/>
      <c r="C20" s="519"/>
      <c r="D20" s="519"/>
      <c r="E20" s="519"/>
      <c r="F20" s="519"/>
      <c r="G20" s="131" t="s">
        <v>132</v>
      </c>
      <c r="H20" s="3"/>
      <c r="I20" s="3"/>
      <c r="J20" s="3"/>
      <c r="K20" s="3"/>
      <c r="L20" s="229"/>
    </row>
    <row r="21" spans="1:12" ht="15" customHeight="1">
      <c r="A21" s="518" t="s">
        <v>225</v>
      </c>
      <c r="B21" s="519"/>
      <c r="C21" s="519"/>
      <c r="D21" s="519"/>
      <c r="E21" s="519"/>
      <c r="F21" s="519"/>
      <c r="G21" s="312" t="s">
        <v>133</v>
      </c>
      <c r="H21" s="182"/>
      <c r="I21" s="182"/>
      <c r="J21" s="182"/>
      <c r="K21" s="182"/>
      <c r="L21" s="187"/>
    </row>
    <row r="22" spans="1:12" ht="15" customHeight="1">
      <c r="A22" s="518" t="s">
        <v>183</v>
      </c>
      <c r="B22" s="519"/>
      <c r="C22" s="519"/>
      <c r="D22" s="519"/>
      <c r="E22" s="519"/>
      <c r="F22" s="519"/>
      <c r="G22" s="312" t="s">
        <v>161</v>
      </c>
      <c r="H22" s="182"/>
      <c r="I22" s="182"/>
      <c r="J22" s="182"/>
      <c r="K22" s="182"/>
      <c r="L22" s="187"/>
    </row>
    <row r="23" spans="1:12" ht="15" customHeight="1">
      <c r="A23" s="518" t="s">
        <v>203</v>
      </c>
      <c r="B23" s="519"/>
      <c r="C23" s="519"/>
      <c r="D23" s="519"/>
      <c r="E23" s="519"/>
      <c r="F23" s="519"/>
      <c r="G23" s="312" t="s">
        <v>162</v>
      </c>
      <c r="H23" s="182"/>
      <c r="I23" s="182"/>
      <c r="J23" s="182"/>
      <c r="K23" s="182"/>
      <c r="L23" s="187"/>
    </row>
    <row r="24" spans="1:12" ht="15" customHeight="1">
      <c r="A24" s="650" t="s">
        <v>175</v>
      </c>
      <c r="B24" s="651"/>
      <c r="C24" s="651"/>
      <c r="D24" s="651"/>
      <c r="E24" s="651"/>
      <c r="F24" s="652"/>
      <c r="G24" s="312" t="s">
        <v>176</v>
      </c>
      <c r="H24" s="182"/>
      <c r="I24" s="182"/>
      <c r="J24" s="182"/>
      <c r="K24" s="182"/>
      <c r="L24" s="187"/>
    </row>
    <row r="25" spans="1:12" ht="15" customHeight="1" thickBot="1">
      <c r="A25" s="532" t="s">
        <v>60</v>
      </c>
      <c r="B25" s="533"/>
      <c r="C25" s="533"/>
      <c r="D25" s="533"/>
      <c r="E25" s="533"/>
      <c r="F25" s="533"/>
      <c r="G25" s="132" t="s">
        <v>209</v>
      </c>
      <c r="H25" s="225">
        <f>H17+H18+H19+H20+H21+H22+H23+H24</f>
        <v>0</v>
      </c>
      <c r="I25" s="225">
        <f>I17+I18+I19+I20+I21+I22+I23+I24</f>
        <v>0</v>
      </c>
      <c r="J25" s="225">
        <f>J17+J18+J19+J20+J21+J22+J23+J24</f>
        <v>0</v>
      </c>
      <c r="K25" s="225">
        <f>K17+K18+K19+K20+K21+K22+K23+K24</f>
        <v>0</v>
      </c>
      <c r="L25" s="226">
        <f>L17+L18+L19+L20+L21+L22+L23+L24</f>
        <v>0</v>
      </c>
    </row>
    <row r="26" spans="1:12" ht="15" customHeight="1">
      <c r="A26" s="243"/>
      <c r="B26" s="243"/>
      <c r="C26" s="243"/>
      <c r="D26" s="243"/>
      <c r="E26" s="243"/>
      <c r="F26" s="243"/>
      <c r="G26" s="134"/>
      <c r="H26" s="134"/>
      <c r="I26" s="134"/>
      <c r="J26" s="134"/>
      <c r="K26" s="134"/>
      <c r="L26" s="134"/>
    </row>
    <row r="27" spans="1:12" ht="16.5" customHeight="1" thickBot="1">
      <c r="A27" s="811" t="s">
        <v>110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2"/>
    </row>
    <row r="28" spans="1:12" ht="15" customHeight="1">
      <c r="A28" s="547" t="s">
        <v>148</v>
      </c>
      <c r="B28" s="548"/>
      <c r="C28" s="548"/>
      <c r="D28" s="548"/>
      <c r="E28" s="548"/>
      <c r="F28" s="548"/>
      <c r="G28" s="130" t="s">
        <v>177</v>
      </c>
      <c r="H28" s="147"/>
      <c r="I28" s="147"/>
      <c r="J28" s="147"/>
      <c r="K28" s="147"/>
      <c r="L28" s="4"/>
    </row>
    <row r="29" spans="1:12" ht="15" customHeight="1">
      <c r="A29" s="518" t="s">
        <v>204</v>
      </c>
      <c r="B29" s="519"/>
      <c r="C29" s="519"/>
      <c r="D29" s="519"/>
      <c r="E29" s="519"/>
      <c r="F29" s="519"/>
      <c r="G29" s="131" t="s">
        <v>210</v>
      </c>
      <c r="H29" s="264" t="str">
        <f>IF(H28&lt;&gt;0,(H15-H25)/H28,"")</f>
        <v/>
      </c>
      <c r="I29" s="264" t="str">
        <f>IF(I28&lt;&gt;0,(I15-I25)/I28,"")</f>
        <v/>
      </c>
      <c r="J29" s="264" t="str">
        <f>IF(J28&lt;&gt;0,(J15-J25)/J28,"")</f>
        <v/>
      </c>
      <c r="K29" s="264" t="str">
        <f>IF(K28&lt;&gt;0,(K15-K25)/K28,"")</f>
        <v/>
      </c>
      <c r="L29" s="265" t="str">
        <f>IF(L28&lt;&gt;0,(L15-L25)/L28,"")</f>
        <v/>
      </c>
    </row>
    <row r="30" spans="1:12" ht="15" customHeight="1" thickBot="1">
      <c r="A30" s="567" t="s">
        <v>220</v>
      </c>
      <c r="B30" s="812"/>
      <c r="C30" s="812"/>
      <c r="D30" s="812"/>
      <c r="E30" s="812"/>
      <c r="F30" s="812"/>
      <c r="G30" s="132" t="s">
        <v>226</v>
      </c>
      <c r="H30" s="266" t="str">
        <f>IF(H28&lt;&gt;0,(H15-H25-H12+H22)/H28,"")</f>
        <v/>
      </c>
      <c r="I30" s="266" t="str">
        <f>IF(I28&lt;&gt;0,(I15-I25-I12+I22)/I28,"")</f>
        <v/>
      </c>
      <c r="J30" s="266" t="str">
        <f>IF(J28&lt;&gt;0,(J15-J25-J12+J22)/J28,"")</f>
        <v/>
      </c>
      <c r="K30" s="266" t="str">
        <f>IF(K28&lt;&gt;0,(K15-K25-K12+K22)/K28,"")</f>
        <v/>
      </c>
      <c r="L30" s="267" t="str">
        <f>IF(L28&lt;&gt;0,(L15-L25-L12+L22)/L28,"")</f>
        <v/>
      </c>
    </row>
    <row r="31" spans="1:12" ht="27" customHeight="1" thickBot="1">
      <c r="A31" s="811" t="s">
        <v>301</v>
      </c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2"/>
    </row>
    <row r="32" spans="1:12" ht="15" customHeight="1">
      <c r="A32" s="647" t="s">
        <v>260</v>
      </c>
      <c r="B32" s="648"/>
      <c r="C32" s="648"/>
      <c r="D32" s="648"/>
      <c r="E32" s="648"/>
      <c r="F32" s="649"/>
      <c r="G32" s="130" t="s">
        <v>263</v>
      </c>
      <c r="H32" s="147"/>
      <c r="I32" s="147"/>
      <c r="J32" s="147"/>
      <c r="K32" s="147"/>
      <c r="L32" s="236"/>
    </row>
    <row r="33" spans="1:12" ht="15" customHeight="1" thickBot="1">
      <c r="A33" s="878" t="s">
        <v>261</v>
      </c>
      <c r="B33" s="879"/>
      <c r="C33" s="879"/>
      <c r="D33" s="879"/>
      <c r="E33" s="879"/>
      <c r="F33" s="880"/>
      <c r="G33" s="132" t="s">
        <v>264</v>
      </c>
      <c r="H33" s="285"/>
      <c r="I33" s="285"/>
      <c r="J33" s="285"/>
      <c r="K33" s="285"/>
      <c r="L33" s="286"/>
    </row>
    <row r="34" spans="1:12" ht="27" customHeight="1" thickBot="1">
      <c r="A34" s="824" t="s">
        <v>262</v>
      </c>
      <c r="B34" s="574"/>
      <c r="C34" s="574"/>
      <c r="D34" s="574"/>
      <c r="E34" s="574"/>
      <c r="F34" s="877"/>
      <c r="G34" s="877"/>
      <c r="H34" s="877"/>
      <c r="I34" s="877"/>
      <c r="J34" s="877"/>
      <c r="K34" s="877"/>
      <c r="L34" s="881"/>
    </row>
    <row r="35" spans="1:12" ht="15" customHeight="1">
      <c r="A35" s="547" t="s">
        <v>148</v>
      </c>
      <c r="B35" s="548"/>
      <c r="C35" s="548"/>
      <c r="D35" s="548"/>
      <c r="E35" s="548"/>
      <c r="F35" s="548"/>
      <c r="G35" s="130" t="s">
        <v>265</v>
      </c>
      <c r="H35" s="147"/>
      <c r="I35" s="147"/>
      <c r="J35" s="147"/>
      <c r="K35" s="147"/>
      <c r="L35" s="236"/>
    </row>
    <row r="36" spans="1:12" ht="15" customHeight="1">
      <c r="A36" s="518" t="s">
        <v>207</v>
      </c>
      <c r="B36" s="519"/>
      <c r="C36" s="519"/>
      <c r="D36" s="519"/>
      <c r="E36" s="519"/>
      <c r="F36" s="519"/>
      <c r="G36" s="131" t="s">
        <v>273</v>
      </c>
      <c r="H36" s="294" t="str">
        <f>IF(H35&lt;&gt;0,(H15-H25-H13-H14+H20+H23+H24+H32-H33)/H35,"")</f>
        <v/>
      </c>
      <c r="I36" s="294" t="str">
        <f t="shared" ref="I36:L36" si="0">IF(I35&lt;&gt;0,(I15-I25-I13-I14+I20+I23+I24+I32-I33)/I35,"")</f>
        <v/>
      </c>
      <c r="J36" s="294" t="str">
        <f t="shared" si="0"/>
        <v/>
      </c>
      <c r="K36" s="294" t="str">
        <f t="shared" si="0"/>
        <v/>
      </c>
      <c r="L36" s="295" t="str">
        <f t="shared" si="0"/>
        <v/>
      </c>
    </row>
    <row r="37" spans="1:12" ht="15" customHeight="1" thickBot="1">
      <c r="A37" s="567" t="s">
        <v>220</v>
      </c>
      <c r="B37" s="812"/>
      <c r="C37" s="812"/>
      <c r="D37" s="812"/>
      <c r="E37" s="812"/>
      <c r="F37" s="812"/>
      <c r="G37" s="132" t="s">
        <v>274</v>
      </c>
      <c r="H37" s="296" t="str">
        <f>IF(H35&lt;&gt;0,(H15-H25-H13-H14-H12+H20+H23+H24+H22+H32-H33)/H35,"")</f>
        <v/>
      </c>
      <c r="I37" s="296" t="str">
        <f t="shared" ref="I37:L37" si="1">IF(I35&lt;&gt;0,(I15-I25-I13-I14-I12+I20+I23+I24+I22+I32-I33)/I35,"")</f>
        <v/>
      </c>
      <c r="J37" s="296" t="str">
        <f t="shared" si="1"/>
        <v/>
      </c>
      <c r="K37" s="296" t="str">
        <f t="shared" si="1"/>
        <v/>
      </c>
      <c r="L37" s="297" t="str">
        <f t="shared" si="1"/>
        <v/>
      </c>
    </row>
    <row r="38" spans="1:12" ht="27" customHeight="1" thickBot="1">
      <c r="A38" s="214"/>
      <c r="B38" s="214"/>
      <c r="C38" s="214"/>
      <c r="D38" s="214"/>
      <c r="E38" s="214"/>
      <c r="F38" s="214"/>
      <c r="G38" s="214"/>
      <c r="H38" s="135"/>
      <c r="I38" s="135"/>
      <c r="J38" s="135"/>
      <c r="K38" s="135"/>
      <c r="L38" s="116"/>
    </row>
    <row r="39" spans="1:12" ht="15" customHeight="1" thickBot="1">
      <c r="D39" s="136">
        <v>2015</v>
      </c>
      <c r="E39" s="137">
        <v>2016</v>
      </c>
    </row>
    <row r="40" spans="1:12" ht="15" customHeight="1" thickBot="1">
      <c r="A40" s="824" t="s">
        <v>123</v>
      </c>
      <c r="B40" s="574"/>
      <c r="C40" s="574"/>
      <c r="D40" s="574"/>
      <c r="E40" s="574"/>
      <c r="F40" s="574"/>
      <c r="G40" s="574"/>
      <c r="H40" s="574"/>
      <c r="I40" s="574"/>
      <c r="J40" s="574"/>
      <c r="K40" s="574"/>
      <c r="L40" s="575"/>
    </row>
    <row r="41" spans="1:12" ht="15" customHeight="1">
      <c r="A41" s="647" t="s">
        <v>149</v>
      </c>
      <c r="B41" s="648"/>
      <c r="C41" s="649"/>
      <c r="D41" s="165"/>
      <c r="E41" s="166"/>
      <c r="G41" s="28"/>
    </row>
    <row r="42" spans="1:12" ht="15" customHeight="1" thickBot="1">
      <c r="A42" s="878" t="s">
        <v>150</v>
      </c>
      <c r="B42" s="879"/>
      <c r="C42" s="880"/>
      <c r="D42" s="167"/>
      <c r="E42" s="168"/>
      <c r="G42" s="28"/>
    </row>
    <row r="43" spans="1:12">
      <c r="A43" s="214"/>
      <c r="B43" s="214"/>
      <c r="C43" s="214"/>
      <c r="D43" s="214"/>
      <c r="E43" s="214"/>
      <c r="F43" s="214"/>
      <c r="G43" s="214"/>
      <c r="H43" s="135"/>
      <c r="I43" s="135"/>
      <c r="J43" s="135"/>
      <c r="K43" s="135"/>
      <c r="L43" s="116"/>
    </row>
  </sheetData>
  <sheetProtection algorithmName="SHA-512" hashValue="x7SfKajV7Wg1+B0j5xhiiBtZ2yfUhAbyajLsDBAQpAtSiWCGfuFFAuVuTEB/ve8VCzGEy6mx9f25qXlwJkXQpQ==" saltValue="uPxRkj5ewV6H/frc7h7r+Q==" spinCount="100000" sheet="1" objects="1" scenarios="1" selectLockedCells="1"/>
  <mergeCells count="35">
    <mergeCell ref="A12:F12"/>
    <mergeCell ref="A22:F22"/>
    <mergeCell ref="A41:C41"/>
    <mergeCell ref="A42:C42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  <mergeCell ref="A1:L1"/>
    <mergeCell ref="A4:L4"/>
    <mergeCell ref="A7:L7"/>
    <mergeCell ref="A8:F8"/>
    <mergeCell ref="A9:F9"/>
    <mergeCell ref="A24:F24"/>
    <mergeCell ref="A25:F25"/>
    <mergeCell ref="A27:L27"/>
    <mergeCell ref="A28:F28"/>
    <mergeCell ref="A40:L40"/>
    <mergeCell ref="A30:F30"/>
    <mergeCell ref="A29:F29"/>
    <mergeCell ref="A33:F33"/>
    <mergeCell ref="A36:F36"/>
    <mergeCell ref="A37:F37"/>
    <mergeCell ref="A31:L31"/>
    <mergeCell ref="A32:F32"/>
    <mergeCell ref="A34:L34"/>
    <mergeCell ref="A35:F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M21"/>
  <sheetViews>
    <sheetView showGridLines="0" workbookViewId="0">
      <selection activeCell="K17" sqref="K17:L17"/>
    </sheetView>
  </sheetViews>
  <sheetFormatPr defaultColWidth="9.140625" defaultRowHeight="12.75"/>
  <cols>
    <col min="1" max="1" width="2.7109375" style="28" customWidth="1"/>
    <col min="2" max="8" width="7.85546875" style="28" customWidth="1"/>
    <col min="9" max="10" width="9.7109375" style="28" customWidth="1"/>
    <col min="11" max="16384" width="9.140625" style="28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</row>
    <row r="2" spans="1:13" s="26" customFormat="1" ht="2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1" customHeight="1" thickBot="1">
      <c r="A3" s="27"/>
      <c r="B3" s="27"/>
      <c r="C3" s="27"/>
      <c r="D3" s="27"/>
      <c r="E3" s="27"/>
    </row>
    <row r="4" spans="1:13" s="34" customFormat="1" ht="30.75" customHeight="1" thickBot="1">
      <c r="A4" s="537" t="s">
        <v>152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M4" s="35"/>
    </row>
    <row r="5" spans="1:13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70"/>
      <c r="J5" s="70"/>
      <c r="K5" s="71"/>
      <c r="L5" s="71"/>
    </row>
    <row r="6" spans="1:13" s="73" customFormat="1" ht="21.75" customHeight="1" thickBot="1">
      <c r="A6" s="69"/>
      <c r="B6" s="69"/>
      <c r="C6" s="69"/>
      <c r="D6" s="69"/>
      <c r="E6" s="69"/>
      <c r="F6" s="69"/>
      <c r="G6" s="69"/>
      <c r="H6" s="69"/>
      <c r="I6" s="530">
        <v>2015</v>
      </c>
      <c r="J6" s="531"/>
      <c r="K6" s="525">
        <v>2016</v>
      </c>
      <c r="L6" s="526"/>
    </row>
    <row r="7" spans="1:13" ht="21" customHeight="1" thickBot="1">
      <c r="A7" s="528" t="s">
        <v>106</v>
      </c>
      <c r="B7" s="528"/>
      <c r="C7" s="528"/>
      <c r="D7" s="528"/>
      <c r="E7" s="528"/>
      <c r="F7" s="528"/>
      <c r="G7" s="528"/>
      <c r="H7" s="528"/>
      <c r="I7" s="529"/>
      <c r="J7" s="529"/>
      <c r="K7" s="527"/>
      <c r="L7" s="527"/>
    </row>
    <row r="8" spans="1:13" ht="19.5" customHeight="1">
      <c r="A8" s="513" t="s">
        <v>127</v>
      </c>
      <c r="B8" s="514"/>
      <c r="C8" s="514"/>
      <c r="D8" s="514"/>
      <c r="E8" s="514"/>
      <c r="F8" s="514"/>
      <c r="G8" s="514"/>
      <c r="H8" s="514"/>
      <c r="I8" s="520"/>
      <c r="J8" s="520"/>
      <c r="K8" s="520"/>
      <c r="L8" s="524"/>
    </row>
    <row r="9" spans="1:13" ht="19.5" customHeight="1">
      <c r="A9" s="518" t="s">
        <v>107</v>
      </c>
      <c r="B9" s="519"/>
      <c r="C9" s="519"/>
      <c r="D9" s="519"/>
      <c r="E9" s="519"/>
      <c r="F9" s="519"/>
      <c r="G9" s="519"/>
      <c r="H9" s="519"/>
      <c r="I9" s="505"/>
      <c r="J9" s="505"/>
      <c r="K9" s="505"/>
      <c r="L9" s="517"/>
    </row>
    <row r="10" spans="1:13" ht="19.5" customHeight="1">
      <c r="A10" s="534" t="s">
        <v>321</v>
      </c>
      <c r="B10" s="535"/>
      <c r="C10" s="535"/>
      <c r="D10" s="535"/>
      <c r="E10" s="535"/>
      <c r="F10" s="535"/>
      <c r="G10" s="535"/>
      <c r="H10" s="535"/>
      <c r="I10" s="505"/>
      <c r="J10" s="505"/>
      <c r="K10" s="505"/>
      <c r="L10" s="517"/>
    </row>
    <row r="11" spans="1:13" ht="19.5" customHeight="1" thickBot="1">
      <c r="A11" s="532" t="s">
        <v>27</v>
      </c>
      <c r="B11" s="533"/>
      <c r="C11" s="533"/>
      <c r="D11" s="533"/>
      <c r="E11" s="533"/>
      <c r="F11" s="533"/>
      <c r="G11" s="533"/>
      <c r="H11" s="533"/>
      <c r="I11" s="521">
        <f>+I8+I9</f>
        <v>0</v>
      </c>
      <c r="J11" s="521"/>
      <c r="K11" s="521">
        <f>+K8+K9</f>
        <v>0</v>
      </c>
      <c r="L11" s="522"/>
    </row>
    <row r="12" spans="1:13" ht="4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5" spans="1:13" ht="21" customHeight="1" thickBot="1">
      <c r="A15" s="536" t="s">
        <v>153</v>
      </c>
      <c r="B15" s="536"/>
      <c r="C15" s="536"/>
      <c r="D15" s="536"/>
      <c r="E15" s="536"/>
      <c r="F15" s="536"/>
      <c r="G15" s="536"/>
      <c r="H15" s="536"/>
      <c r="I15" s="529"/>
      <c r="J15" s="529"/>
      <c r="K15" s="527"/>
      <c r="L15" s="527"/>
    </row>
    <row r="16" spans="1:13" ht="19.5" customHeight="1">
      <c r="A16" s="513" t="s">
        <v>128</v>
      </c>
      <c r="B16" s="514"/>
      <c r="C16" s="514"/>
      <c r="D16" s="514"/>
      <c r="E16" s="514"/>
      <c r="F16" s="514"/>
      <c r="G16" s="514"/>
      <c r="H16" s="514"/>
      <c r="I16" s="520"/>
      <c r="J16" s="520"/>
      <c r="K16" s="520"/>
      <c r="L16" s="524"/>
    </row>
    <row r="17" spans="1:12" ht="19.5" customHeight="1">
      <c r="A17" s="515" t="s">
        <v>322</v>
      </c>
      <c r="B17" s="516"/>
      <c r="C17" s="516"/>
      <c r="D17" s="516"/>
      <c r="E17" s="516"/>
      <c r="F17" s="516"/>
      <c r="G17" s="516"/>
      <c r="H17" s="516"/>
      <c r="I17" s="505"/>
      <c r="J17" s="505"/>
      <c r="K17" s="505"/>
      <c r="L17" s="517"/>
    </row>
    <row r="18" spans="1:12" ht="19.5" customHeight="1">
      <c r="A18" s="506" t="s">
        <v>229</v>
      </c>
      <c r="B18" s="507"/>
      <c r="C18" s="507"/>
      <c r="D18" s="507"/>
      <c r="E18" s="507"/>
      <c r="F18" s="507"/>
      <c r="G18" s="507"/>
      <c r="H18" s="507"/>
      <c r="I18" s="508"/>
      <c r="J18" s="508"/>
      <c r="K18" s="508"/>
      <c r="L18" s="523"/>
    </row>
    <row r="19" spans="1:12" ht="5.25" customHeight="1">
      <c r="A19" s="75"/>
      <c r="B19" s="76"/>
      <c r="C19" s="76"/>
      <c r="D19" s="76"/>
      <c r="E19" s="76"/>
      <c r="F19" s="76"/>
      <c r="G19" s="76"/>
      <c r="H19" s="76"/>
      <c r="I19" s="77"/>
      <c r="J19" s="77"/>
      <c r="K19" s="77"/>
      <c r="L19" s="78"/>
    </row>
    <row r="20" spans="1:12" ht="19.5" customHeight="1">
      <c r="A20" s="518" t="s">
        <v>108</v>
      </c>
      <c r="B20" s="519"/>
      <c r="C20" s="519"/>
      <c r="D20" s="519"/>
      <c r="E20" s="519"/>
      <c r="F20" s="519"/>
      <c r="G20" s="519"/>
      <c r="H20" s="519"/>
      <c r="I20" s="505"/>
      <c r="J20" s="505"/>
      <c r="K20" s="505"/>
      <c r="L20" s="517"/>
    </row>
    <row r="21" spans="1:12" ht="19.5" customHeight="1" thickBot="1">
      <c r="A21" s="511" t="s">
        <v>329</v>
      </c>
      <c r="B21" s="512"/>
      <c r="C21" s="512"/>
      <c r="D21" s="512"/>
      <c r="E21" s="512"/>
      <c r="F21" s="512"/>
      <c r="G21" s="512"/>
      <c r="H21" s="512"/>
      <c r="I21" s="509"/>
      <c r="J21" s="509"/>
      <c r="K21" s="509"/>
      <c r="L21" s="510"/>
    </row>
  </sheetData>
  <sheetProtection algorithmName="SHA-512" hashValue="MYz/zP6i2MQ+6Xg/ncTsd2QxPBcxgp5esTaONSM0O6xVchg0Ra4+Z9e4M7haS8Xp+Rl9B5/rIa7BiKSSThEwgA==" saltValue="gqazq+qgm9gmqe8O5aN0HQ==" spinCount="100000" sheet="1" objects="1" scenarios="1" selectLockedCells="1"/>
  <mergeCells count="37">
    <mergeCell ref="A1:L1"/>
    <mergeCell ref="K6:L6"/>
    <mergeCell ref="K15:L15"/>
    <mergeCell ref="A7:H7"/>
    <mergeCell ref="I7:J7"/>
    <mergeCell ref="I6:J6"/>
    <mergeCell ref="K7:L7"/>
    <mergeCell ref="A11:H11"/>
    <mergeCell ref="I11:J11"/>
    <mergeCell ref="A10:H10"/>
    <mergeCell ref="I10:J10"/>
    <mergeCell ref="A15:H15"/>
    <mergeCell ref="I15:J15"/>
    <mergeCell ref="A4:L4"/>
    <mergeCell ref="K8:L8"/>
    <mergeCell ref="K9:L9"/>
    <mergeCell ref="K18:L18"/>
    <mergeCell ref="K16:L16"/>
    <mergeCell ref="A8:H8"/>
    <mergeCell ref="I8:J8"/>
    <mergeCell ref="A9:H9"/>
    <mergeCell ref="I20:J20"/>
    <mergeCell ref="A18:H18"/>
    <mergeCell ref="I18:J18"/>
    <mergeCell ref="I9:J9"/>
    <mergeCell ref="K21:L21"/>
    <mergeCell ref="A21:H21"/>
    <mergeCell ref="I21:J21"/>
    <mergeCell ref="A16:H16"/>
    <mergeCell ref="A17:H17"/>
    <mergeCell ref="I17:J17"/>
    <mergeCell ref="K17:L17"/>
    <mergeCell ref="K20:L20"/>
    <mergeCell ref="A20:H20"/>
    <mergeCell ref="I16:J16"/>
    <mergeCell ref="K11:L11"/>
    <mergeCell ref="K10:L1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O34"/>
  <sheetViews>
    <sheetView showGridLines="0" topLeftCell="A10" workbookViewId="0">
      <selection activeCell="K33" sqref="K33"/>
    </sheetView>
  </sheetViews>
  <sheetFormatPr defaultColWidth="9.140625" defaultRowHeight="12.75"/>
  <cols>
    <col min="1" max="5" width="6.7109375" style="28" customWidth="1"/>
    <col min="6" max="6" width="3.7109375" style="28" customWidth="1"/>
    <col min="7" max="7" width="16.7109375" style="65" customWidth="1"/>
    <col min="8" max="12" width="12.7109375" style="28" customWidth="1"/>
    <col min="13" max="16384" width="9.140625" style="28"/>
  </cols>
  <sheetData>
    <row r="1" spans="1:12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82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2" ht="21" customHeight="1" thickBot="1">
      <c r="A3" s="27"/>
      <c r="B3" s="27"/>
      <c r="C3" s="27"/>
      <c r="D3" s="27"/>
      <c r="E3" s="27"/>
      <c r="G3" s="28"/>
    </row>
    <row r="4" spans="1:12" s="34" customFormat="1" ht="30.75" customHeight="1" thickBot="1">
      <c r="A4" s="537" t="s">
        <v>259</v>
      </c>
      <c r="B4" s="538"/>
      <c r="C4" s="538"/>
      <c r="D4" s="538"/>
      <c r="E4" s="538"/>
      <c r="F4" s="538"/>
      <c r="G4" s="538"/>
      <c r="H4" s="538"/>
      <c r="I4" s="538"/>
      <c r="J4" s="538"/>
      <c r="K4" s="726"/>
      <c r="L4" s="727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69"/>
      <c r="J5" s="69"/>
      <c r="K5" s="70"/>
      <c r="L5" s="70"/>
    </row>
    <row r="6" spans="1:12" ht="21.75" customHeight="1" thickBot="1">
      <c r="A6" s="69"/>
      <c r="B6" s="69"/>
      <c r="C6" s="69"/>
      <c r="D6" s="69"/>
      <c r="E6" s="69"/>
      <c r="F6" s="69"/>
      <c r="G6" s="69"/>
      <c r="H6" s="283">
        <v>2012</v>
      </c>
      <c r="I6" s="284">
        <v>2013</v>
      </c>
      <c r="J6" s="128">
        <v>2014</v>
      </c>
      <c r="K6" s="128">
        <v>2015</v>
      </c>
      <c r="L6" s="129">
        <v>2016</v>
      </c>
    </row>
    <row r="7" spans="1:12" ht="27.75" customHeight="1" thickBot="1">
      <c r="A7" s="824" t="s">
        <v>134</v>
      </c>
      <c r="B7" s="574"/>
      <c r="C7" s="574"/>
      <c r="D7" s="574"/>
      <c r="E7" s="574"/>
      <c r="F7" s="877"/>
      <c r="G7" s="877"/>
      <c r="H7" s="877"/>
      <c r="I7" s="877"/>
      <c r="J7" s="877"/>
      <c r="K7" s="877"/>
      <c r="L7" s="881"/>
    </row>
    <row r="8" spans="1:12" ht="15" customHeight="1">
      <c r="A8" s="647" t="s">
        <v>205</v>
      </c>
      <c r="B8" s="648"/>
      <c r="C8" s="648"/>
      <c r="D8" s="648"/>
      <c r="E8" s="648"/>
      <c r="F8" s="648"/>
      <c r="G8" s="130" t="s">
        <v>62</v>
      </c>
      <c r="H8" s="147"/>
      <c r="I8" s="147"/>
      <c r="J8" s="147"/>
      <c r="K8" s="147"/>
      <c r="L8" s="4"/>
    </row>
    <row r="9" spans="1:12" ht="15" customHeight="1">
      <c r="A9" s="650" t="s">
        <v>224</v>
      </c>
      <c r="B9" s="651"/>
      <c r="C9" s="651"/>
      <c r="D9" s="651"/>
      <c r="E9" s="651"/>
      <c r="F9" s="652"/>
      <c r="G9" s="131" t="s">
        <v>63</v>
      </c>
      <c r="H9" s="206"/>
      <c r="I9" s="206"/>
      <c r="J9" s="206"/>
      <c r="K9" s="206"/>
      <c r="L9" s="209"/>
    </row>
    <row r="10" spans="1:12" ht="15" customHeight="1">
      <c r="A10" s="650" t="s">
        <v>201</v>
      </c>
      <c r="B10" s="651"/>
      <c r="C10" s="651"/>
      <c r="D10" s="651"/>
      <c r="E10" s="651"/>
      <c r="F10" s="652"/>
      <c r="G10" s="185" t="s">
        <v>64</v>
      </c>
      <c r="H10" s="186"/>
      <c r="I10" s="186"/>
      <c r="J10" s="186"/>
      <c r="K10" s="186"/>
      <c r="L10" s="187"/>
    </row>
    <row r="11" spans="1:12" ht="15" customHeight="1">
      <c r="A11" s="650" t="s">
        <v>202</v>
      </c>
      <c r="B11" s="651"/>
      <c r="C11" s="651"/>
      <c r="D11" s="651"/>
      <c r="E11" s="651"/>
      <c r="F11" s="652"/>
      <c r="G11" s="185" t="s">
        <v>65</v>
      </c>
      <c r="H11" s="186"/>
      <c r="I11" s="186"/>
      <c r="J11" s="186"/>
      <c r="K11" s="186"/>
      <c r="L11" s="187"/>
    </row>
    <row r="12" spans="1:12" ht="15" customHeight="1" thickBot="1">
      <c r="A12" s="638" t="s">
        <v>136</v>
      </c>
      <c r="B12" s="639"/>
      <c r="C12" s="639"/>
      <c r="D12" s="639"/>
      <c r="E12" s="639"/>
      <c r="F12" s="639"/>
      <c r="G12" s="132" t="s">
        <v>160</v>
      </c>
      <c r="H12" s="207">
        <f>+H8+H9+H10+H11</f>
        <v>0</v>
      </c>
      <c r="I12" s="207">
        <f>+I8+I9+I10+I11</f>
        <v>0</v>
      </c>
      <c r="J12" s="207">
        <f>+J8+J9+J10+J11</f>
        <v>0</v>
      </c>
      <c r="K12" s="207">
        <f>+K8+K9+K10+K11</f>
        <v>0</v>
      </c>
      <c r="L12" s="208">
        <f>+L8+L9+L10+L11</f>
        <v>0</v>
      </c>
    </row>
    <row r="13" spans="1:12" ht="27.75" customHeight="1" thickBot="1">
      <c r="A13" s="824" t="s">
        <v>135</v>
      </c>
      <c r="B13" s="574"/>
      <c r="C13" s="574"/>
      <c r="D13" s="574"/>
      <c r="E13" s="574"/>
      <c r="F13" s="877"/>
      <c r="G13" s="877"/>
      <c r="H13" s="877"/>
      <c r="I13" s="877"/>
      <c r="J13" s="877"/>
      <c r="K13" s="877"/>
      <c r="L13" s="881"/>
    </row>
    <row r="14" spans="1:12" ht="15" customHeight="1">
      <c r="A14" s="547" t="s">
        <v>61</v>
      </c>
      <c r="B14" s="548"/>
      <c r="C14" s="548"/>
      <c r="D14" s="548"/>
      <c r="E14" s="548"/>
      <c r="F14" s="548"/>
      <c r="G14" s="133" t="s">
        <v>67</v>
      </c>
      <c r="H14" s="147"/>
      <c r="I14" s="147"/>
      <c r="J14" s="147"/>
      <c r="K14" s="147"/>
      <c r="L14" s="4"/>
    </row>
    <row r="15" spans="1:12" ht="15" customHeight="1">
      <c r="A15" s="518" t="s">
        <v>137</v>
      </c>
      <c r="B15" s="519"/>
      <c r="C15" s="519"/>
      <c r="D15" s="519"/>
      <c r="E15" s="519"/>
      <c r="F15" s="519"/>
      <c r="G15" s="131" t="s">
        <v>100</v>
      </c>
      <c r="H15" s="3"/>
      <c r="I15" s="3"/>
      <c r="J15" s="3"/>
      <c r="K15" s="3"/>
      <c r="L15" s="229"/>
    </row>
    <row r="16" spans="1:12" ht="15" customHeight="1">
      <c r="A16" s="883" t="s">
        <v>141</v>
      </c>
      <c r="B16" s="884"/>
      <c r="C16" s="884"/>
      <c r="D16" s="884"/>
      <c r="E16" s="884"/>
      <c r="F16" s="884"/>
      <c r="G16" s="884"/>
      <c r="H16" s="884"/>
      <c r="I16" s="884"/>
      <c r="J16" s="884"/>
      <c r="K16" s="884"/>
      <c r="L16" s="885"/>
    </row>
    <row r="17" spans="1:15" ht="15" customHeight="1">
      <c r="A17" s="892" t="s">
        <v>212</v>
      </c>
      <c r="B17" s="893"/>
      <c r="C17" s="893"/>
      <c r="D17" s="893"/>
      <c r="E17" s="893"/>
      <c r="F17" s="893"/>
      <c r="G17" s="886"/>
      <c r="H17" s="217"/>
      <c r="I17" s="217"/>
      <c r="J17" s="278"/>
      <c r="K17" s="278"/>
      <c r="L17" s="277"/>
    </row>
    <row r="18" spans="1:15" ht="15" customHeight="1">
      <c r="A18" s="892" t="s">
        <v>206</v>
      </c>
      <c r="B18" s="893"/>
      <c r="C18" s="893"/>
      <c r="D18" s="893"/>
      <c r="E18" s="893"/>
      <c r="F18" s="893"/>
      <c r="G18" s="887"/>
      <c r="H18" s="217"/>
      <c r="I18" s="217"/>
      <c r="J18" s="278"/>
      <c r="K18" s="278"/>
      <c r="L18" s="277"/>
    </row>
    <row r="19" spans="1:15" ht="15" customHeight="1">
      <c r="A19" s="892" t="s">
        <v>213</v>
      </c>
      <c r="B19" s="893"/>
      <c r="C19" s="893"/>
      <c r="D19" s="893"/>
      <c r="E19" s="893"/>
      <c r="F19" s="893"/>
      <c r="G19" s="888"/>
      <c r="H19" s="217"/>
      <c r="I19" s="217"/>
      <c r="J19" s="278"/>
      <c r="K19" s="278"/>
      <c r="L19" s="277"/>
    </row>
    <row r="20" spans="1:15" ht="15" customHeight="1">
      <c r="A20" s="889" t="s">
        <v>225</v>
      </c>
      <c r="B20" s="890"/>
      <c r="C20" s="890"/>
      <c r="D20" s="890"/>
      <c r="E20" s="890"/>
      <c r="F20" s="891"/>
      <c r="G20" s="131" t="s">
        <v>68</v>
      </c>
      <c r="H20" s="222"/>
      <c r="I20" s="222"/>
      <c r="J20" s="222"/>
      <c r="K20" s="222"/>
      <c r="L20" s="229"/>
    </row>
    <row r="21" spans="1:15" ht="15" customHeight="1">
      <c r="A21" s="518" t="s">
        <v>59</v>
      </c>
      <c r="B21" s="519"/>
      <c r="C21" s="519"/>
      <c r="D21" s="519"/>
      <c r="E21" s="519"/>
      <c r="F21" s="519"/>
      <c r="G21" s="131" t="s">
        <v>131</v>
      </c>
      <c r="H21" s="3"/>
      <c r="I21" s="3"/>
      <c r="J21" s="3"/>
      <c r="K21" s="3"/>
      <c r="L21" s="229"/>
      <c r="O21" s="188"/>
    </row>
    <row r="22" spans="1:15" ht="15" customHeight="1">
      <c r="A22" s="518" t="s">
        <v>203</v>
      </c>
      <c r="B22" s="519"/>
      <c r="C22" s="519"/>
      <c r="D22" s="519"/>
      <c r="E22" s="519"/>
      <c r="F22" s="519"/>
      <c r="G22" s="259" t="s">
        <v>120</v>
      </c>
      <c r="H22" s="182"/>
      <c r="I22" s="182"/>
      <c r="J22" s="182"/>
      <c r="K22" s="182"/>
      <c r="L22" s="187"/>
      <c r="O22" s="188"/>
    </row>
    <row r="23" spans="1:15" ht="15" customHeight="1">
      <c r="A23" s="650" t="s">
        <v>175</v>
      </c>
      <c r="B23" s="651"/>
      <c r="C23" s="651"/>
      <c r="D23" s="651"/>
      <c r="E23" s="651"/>
      <c r="F23" s="652"/>
      <c r="G23" s="259" t="s">
        <v>111</v>
      </c>
      <c r="H23" s="182"/>
      <c r="I23" s="182"/>
      <c r="J23" s="182"/>
      <c r="K23" s="182"/>
      <c r="L23" s="187"/>
      <c r="O23" s="188"/>
    </row>
    <row r="24" spans="1:15" ht="15" customHeight="1" thickBot="1">
      <c r="A24" s="532" t="s">
        <v>60</v>
      </c>
      <c r="B24" s="533"/>
      <c r="C24" s="533"/>
      <c r="D24" s="533"/>
      <c r="E24" s="533"/>
      <c r="F24" s="533"/>
      <c r="G24" s="132" t="s">
        <v>178</v>
      </c>
      <c r="H24" s="203">
        <f>+H14+H15+H20+H21+H22+H23</f>
        <v>0</v>
      </c>
      <c r="I24" s="203">
        <f>+I14+I15+I20+I21+I22+I23</f>
        <v>0</v>
      </c>
      <c r="J24" s="203">
        <f>+J14+J15+J20+J21+J22+J23</f>
        <v>0</v>
      </c>
      <c r="K24" s="203">
        <f>+K14+K15+K20+K21+K22+K23</f>
        <v>0</v>
      </c>
      <c r="L24" s="85">
        <f>+L14+L15+L20+L21+L22+L23</f>
        <v>0</v>
      </c>
    </row>
    <row r="25" spans="1:15" s="127" customFormat="1" ht="15" customHeight="1">
      <c r="A25" s="307"/>
      <c r="B25" s="307"/>
      <c r="C25" s="307"/>
      <c r="D25" s="307"/>
      <c r="E25" s="307"/>
      <c r="F25" s="307"/>
      <c r="G25" s="308"/>
      <c r="H25" s="309"/>
      <c r="I25" s="309"/>
      <c r="J25" s="309"/>
      <c r="K25" s="309"/>
      <c r="L25" s="309"/>
    </row>
    <row r="26" spans="1:15" ht="16.5" customHeight="1" thickBot="1">
      <c r="A26" s="824" t="s">
        <v>110</v>
      </c>
      <c r="B26" s="574"/>
      <c r="C26" s="574"/>
      <c r="D26" s="574"/>
      <c r="E26" s="574"/>
      <c r="F26" s="877"/>
      <c r="G26" s="877"/>
      <c r="H26" s="877"/>
      <c r="I26" s="877"/>
      <c r="J26" s="877"/>
      <c r="K26" s="877"/>
      <c r="L26" s="881"/>
    </row>
    <row r="27" spans="1:15" ht="15" customHeight="1">
      <c r="A27" s="547" t="s">
        <v>151</v>
      </c>
      <c r="B27" s="548"/>
      <c r="C27" s="548"/>
      <c r="D27" s="548"/>
      <c r="E27" s="548"/>
      <c r="F27" s="548"/>
      <c r="G27" s="130" t="s">
        <v>133</v>
      </c>
      <c r="H27" s="147"/>
      <c r="I27" s="147"/>
      <c r="J27" s="147"/>
      <c r="K27" s="147"/>
      <c r="L27" s="4"/>
    </row>
    <row r="28" spans="1:15" ht="15" customHeight="1" thickBot="1">
      <c r="A28" s="567" t="s">
        <v>207</v>
      </c>
      <c r="B28" s="812"/>
      <c r="C28" s="812"/>
      <c r="D28" s="812"/>
      <c r="E28" s="812"/>
      <c r="F28" s="812"/>
      <c r="G28" s="132" t="s">
        <v>179</v>
      </c>
      <c r="H28" s="262" t="str">
        <f>IF(H27&lt;&gt;0,(H12-H24)/H27,"")</f>
        <v/>
      </c>
      <c r="I28" s="262" t="str">
        <f>IF(I27&lt;&gt;0,(I12-I24)/I27,"")</f>
        <v/>
      </c>
      <c r="J28" s="262" t="str">
        <f>IF(J27&lt;&gt;0,(J12-J24)/J27,"")</f>
        <v/>
      </c>
      <c r="K28" s="262" t="str">
        <f>IF(K27&lt;&gt;0,(K12-K24)/K27,"")</f>
        <v/>
      </c>
      <c r="L28" s="263" t="str">
        <f>IF(L27&lt;&gt;0,(L12-L24)/L27,"")</f>
        <v/>
      </c>
    </row>
    <row r="29" spans="1:15" ht="27" customHeight="1" thickBot="1">
      <c r="A29" s="811" t="s">
        <v>301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2"/>
    </row>
    <row r="30" spans="1:15" ht="15" customHeight="1">
      <c r="A30" s="647" t="s">
        <v>260</v>
      </c>
      <c r="B30" s="648"/>
      <c r="C30" s="648"/>
      <c r="D30" s="648"/>
      <c r="E30" s="648"/>
      <c r="F30" s="649"/>
      <c r="G30" s="130" t="s">
        <v>161</v>
      </c>
      <c r="H30" s="147"/>
      <c r="I30" s="147"/>
      <c r="J30" s="147"/>
      <c r="K30" s="147"/>
      <c r="L30" s="236"/>
    </row>
    <row r="31" spans="1:15" ht="15" customHeight="1" thickBot="1">
      <c r="A31" s="878" t="s">
        <v>261</v>
      </c>
      <c r="B31" s="879"/>
      <c r="C31" s="879"/>
      <c r="D31" s="879"/>
      <c r="E31" s="879"/>
      <c r="F31" s="880"/>
      <c r="G31" s="132" t="s">
        <v>162</v>
      </c>
      <c r="H31" s="285"/>
      <c r="I31" s="285"/>
      <c r="J31" s="285"/>
      <c r="K31" s="285"/>
      <c r="L31" s="286"/>
    </row>
    <row r="32" spans="1:15" ht="27" customHeight="1" thickBot="1">
      <c r="A32" s="824" t="s">
        <v>262</v>
      </c>
      <c r="B32" s="574"/>
      <c r="C32" s="574"/>
      <c r="D32" s="574"/>
      <c r="E32" s="574"/>
      <c r="F32" s="877"/>
      <c r="G32" s="877"/>
      <c r="H32" s="877"/>
      <c r="I32" s="877"/>
      <c r="J32" s="877"/>
      <c r="K32" s="877"/>
      <c r="L32" s="881"/>
    </row>
    <row r="33" spans="1:12" ht="15" customHeight="1">
      <c r="A33" s="547" t="s">
        <v>151</v>
      </c>
      <c r="B33" s="548"/>
      <c r="C33" s="548"/>
      <c r="D33" s="548"/>
      <c r="E33" s="548"/>
      <c r="F33" s="548"/>
      <c r="G33" s="130" t="s">
        <v>176</v>
      </c>
      <c r="H33" s="147"/>
      <c r="I33" s="147"/>
      <c r="J33" s="147"/>
      <c r="K33" s="147"/>
      <c r="L33" s="236"/>
    </row>
    <row r="34" spans="1:12" ht="15" customHeight="1" thickBot="1">
      <c r="A34" s="567" t="s">
        <v>207</v>
      </c>
      <c r="B34" s="812"/>
      <c r="C34" s="812"/>
      <c r="D34" s="812"/>
      <c r="E34" s="812"/>
      <c r="F34" s="812"/>
      <c r="G34" s="132" t="s">
        <v>275</v>
      </c>
      <c r="H34" s="292" t="str">
        <f>IF(H33&lt;&gt;0,(H12-H24-H10-H11+H22+H23+H30-H31)/H33,"")</f>
        <v/>
      </c>
      <c r="I34" s="292" t="str">
        <f t="shared" ref="I34:L34" si="0">IF(I33&lt;&gt;0,(I12-I24-I10-I11+I22+I23+I30-I31)/I33,"")</f>
        <v/>
      </c>
      <c r="J34" s="292" t="str">
        <f t="shared" si="0"/>
        <v/>
      </c>
      <c r="K34" s="292" t="str">
        <f t="shared" si="0"/>
        <v/>
      </c>
      <c r="L34" s="293" t="str">
        <f t="shared" si="0"/>
        <v/>
      </c>
    </row>
  </sheetData>
  <sheetProtection algorithmName="SHA-512" hashValue="UuDJVgfXWYO3CHPYj96HULstcPvBqsrcwGph0Tpx0stwBajt9pJpUsUYRsDBiWYd1Zs9cUnrKpvi8boH6E0UGw==" saltValue="ENbvG77RGb2UYjhaf61zBQ==" spinCount="100000" sheet="1" objects="1" scenarios="1" selectLockedCells="1"/>
  <mergeCells count="30">
    <mergeCell ref="A31:F31"/>
    <mergeCell ref="A32:L32"/>
    <mergeCell ref="A33:F33"/>
    <mergeCell ref="A34:F34"/>
    <mergeCell ref="A26:L26"/>
    <mergeCell ref="A27:F27"/>
    <mergeCell ref="A28:F28"/>
    <mergeCell ref="A29:L29"/>
    <mergeCell ref="A30:F30"/>
    <mergeCell ref="A19:F19"/>
    <mergeCell ref="A17:F17"/>
    <mergeCell ref="A18:F18"/>
    <mergeCell ref="A23:F23"/>
    <mergeCell ref="A24:F24"/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8"/>
  <sheetViews>
    <sheetView showGridLines="0" tabSelected="1" workbookViewId="0">
      <selection activeCell="J18" sqref="J18:K18"/>
    </sheetView>
  </sheetViews>
  <sheetFormatPr defaultColWidth="9.140625" defaultRowHeight="12.75"/>
  <cols>
    <col min="1" max="4" width="8.7109375" style="28" customWidth="1"/>
    <col min="5" max="9" width="8.28515625" style="28" customWidth="1"/>
    <col min="10" max="11" width="9.7109375" style="28" customWidth="1"/>
    <col min="12" max="16384" width="9.140625" style="28"/>
  </cols>
  <sheetData>
    <row r="1" spans="1:12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882"/>
    </row>
    <row r="2" spans="1:12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2" ht="21" customHeight="1" thickBot="1">
      <c r="A3" s="27"/>
      <c r="B3" s="27"/>
      <c r="C3" s="27"/>
      <c r="D3" s="27"/>
      <c r="E3" s="27"/>
    </row>
    <row r="4" spans="1:12" s="34" customFormat="1" ht="30.75" customHeight="1" thickBot="1">
      <c r="A4" s="537" t="s">
        <v>266</v>
      </c>
      <c r="B4" s="538"/>
      <c r="C4" s="538"/>
      <c r="D4" s="538"/>
      <c r="E4" s="538"/>
      <c r="F4" s="538"/>
      <c r="G4" s="538"/>
      <c r="H4" s="538"/>
      <c r="I4" s="538"/>
      <c r="J4" s="726"/>
      <c r="K4" s="727"/>
      <c r="L4" s="35"/>
    </row>
    <row r="5" spans="1:12" s="72" customFormat="1" ht="30.75" customHeight="1" thickBot="1">
      <c r="A5" s="69"/>
      <c r="B5" s="69"/>
      <c r="C5" s="69"/>
      <c r="D5" s="69"/>
      <c r="E5" s="69"/>
      <c r="F5" s="69"/>
      <c r="G5" s="69"/>
      <c r="H5" s="69"/>
      <c r="I5" s="69"/>
      <c r="J5" s="70"/>
      <c r="K5" s="70"/>
    </row>
    <row r="6" spans="1:12" ht="19.5" customHeight="1">
      <c r="A6" s="547" t="s">
        <v>277</v>
      </c>
      <c r="B6" s="548"/>
      <c r="C6" s="548"/>
      <c r="D6" s="548"/>
      <c r="E6" s="548"/>
      <c r="F6" s="548"/>
      <c r="G6" s="548"/>
      <c r="H6" s="548"/>
      <c r="I6" s="548"/>
      <c r="J6" s="908"/>
      <c r="K6" s="909"/>
    </row>
    <row r="7" spans="1:12" ht="18" customHeight="1">
      <c r="A7" s="910" t="s">
        <v>101</v>
      </c>
      <c r="B7" s="911"/>
      <c r="C7" s="911"/>
      <c r="D7" s="911"/>
      <c r="E7" s="911"/>
      <c r="F7" s="911"/>
      <c r="G7" s="911"/>
      <c r="H7" s="911"/>
      <c r="I7" s="911"/>
      <c r="J7" s="138"/>
      <c r="K7" s="139"/>
    </row>
    <row r="8" spans="1:12" ht="19.5" customHeight="1">
      <c r="A8" s="912" t="s">
        <v>102</v>
      </c>
      <c r="B8" s="913"/>
      <c r="C8" s="913"/>
      <c r="D8" s="913"/>
      <c r="E8" s="913"/>
      <c r="F8" s="913"/>
      <c r="G8" s="913"/>
      <c r="H8" s="913"/>
      <c r="I8" s="913"/>
      <c r="J8" s="898"/>
      <c r="K8" s="899"/>
    </row>
    <row r="9" spans="1:12" ht="19.5" customHeight="1" thickBot="1">
      <c r="A9" s="914" t="s">
        <v>103</v>
      </c>
      <c r="B9" s="915"/>
      <c r="C9" s="915"/>
      <c r="D9" s="915"/>
      <c r="E9" s="915"/>
      <c r="F9" s="915"/>
      <c r="G9" s="915"/>
      <c r="H9" s="915"/>
      <c r="I9" s="915"/>
      <c r="J9" s="906"/>
      <c r="K9" s="907"/>
    </row>
    <row r="10" spans="1:12" ht="4.5" customHeight="1" thickBo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9.5" customHeight="1" thickBot="1">
      <c r="A11" s="894" t="s">
        <v>276</v>
      </c>
      <c r="B11" s="895"/>
      <c r="C11" s="895"/>
      <c r="D11" s="895"/>
      <c r="E11" s="895"/>
      <c r="F11" s="895"/>
      <c r="G11" s="895"/>
      <c r="H11" s="895"/>
      <c r="I11" s="895"/>
      <c r="J11" s="896"/>
      <c r="K11" s="897"/>
    </row>
    <row r="13" spans="1:12" ht="13.5" thickBot="1"/>
    <row r="14" spans="1:12" ht="19.5" customHeight="1">
      <c r="A14" s="547" t="s">
        <v>271</v>
      </c>
      <c r="B14" s="548"/>
      <c r="C14" s="548"/>
      <c r="D14" s="548"/>
      <c r="E14" s="548"/>
      <c r="F14" s="548"/>
      <c r="G14" s="548"/>
      <c r="H14" s="548"/>
      <c r="I14" s="548"/>
      <c r="J14" s="904"/>
      <c r="K14" s="905"/>
    </row>
    <row r="15" spans="1:12" ht="19.5" customHeight="1">
      <c r="A15" s="518" t="s">
        <v>121</v>
      </c>
      <c r="B15" s="519"/>
      <c r="C15" s="519"/>
      <c r="D15" s="519"/>
      <c r="E15" s="519"/>
      <c r="F15" s="519"/>
      <c r="G15" s="519"/>
      <c r="H15" s="519"/>
      <c r="I15" s="519"/>
      <c r="J15" s="898"/>
      <c r="K15" s="899"/>
    </row>
    <row r="16" spans="1:12" ht="4.5" customHeight="1">
      <c r="A16" s="140"/>
      <c r="B16" s="74"/>
      <c r="C16" s="74"/>
      <c r="D16" s="74"/>
      <c r="E16" s="74"/>
      <c r="F16" s="74"/>
      <c r="G16" s="74"/>
      <c r="H16" s="74"/>
      <c r="I16" s="74"/>
      <c r="J16" s="74"/>
      <c r="K16" s="141"/>
    </row>
    <row r="17" spans="1:11" ht="19.5" customHeight="1">
      <c r="A17" s="518" t="s">
        <v>109</v>
      </c>
      <c r="B17" s="519"/>
      <c r="C17" s="519"/>
      <c r="D17" s="519"/>
      <c r="E17" s="519"/>
      <c r="F17" s="519"/>
      <c r="G17" s="519"/>
      <c r="H17" s="519"/>
      <c r="I17" s="519"/>
      <c r="J17" s="902"/>
      <c r="K17" s="903"/>
    </row>
    <row r="18" spans="1:11" ht="19.5" customHeight="1" thickBot="1">
      <c r="A18" s="567" t="s">
        <v>104</v>
      </c>
      <c r="B18" s="812"/>
      <c r="C18" s="812"/>
      <c r="D18" s="812"/>
      <c r="E18" s="812"/>
      <c r="F18" s="812"/>
      <c r="G18" s="812"/>
      <c r="H18" s="812"/>
      <c r="I18" s="812"/>
      <c r="J18" s="900"/>
      <c r="K18" s="901"/>
    </row>
  </sheetData>
  <sheetProtection algorithmName="SHA-512" hashValue="YnulbnIjU532GQGQMK9Muar5lqWiUO7PfEjG4p9L2SzQePh8PtEkldgHSRJyC8EGgU/St4IW/CM57NLPnDf1Og==" saltValue="qFxn8dPx6oLyrpvm0wkY2g==" spinCount="100000" sheet="1" objects="1" scenarios="1" selectLockedCells="1"/>
  <mergeCells count="19">
    <mergeCell ref="A1:K1"/>
    <mergeCell ref="A4:K4"/>
    <mergeCell ref="J9:K9"/>
    <mergeCell ref="A6:I6"/>
    <mergeCell ref="J6:K6"/>
    <mergeCell ref="A7:I7"/>
    <mergeCell ref="A8:I8"/>
    <mergeCell ref="A9:I9"/>
    <mergeCell ref="J8:K8"/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102"/>
  <sheetViews>
    <sheetView showGridLines="0" zoomScaleNormal="100" workbookViewId="0">
      <selection activeCell="K10" sqref="K10"/>
    </sheetView>
  </sheetViews>
  <sheetFormatPr defaultColWidth="9.140625" defaultRowHeight="12.75"/>
  <cols>
    <col min="1" max="1" width="11.7109375" style="28" customWidth="1"/>
    <col min="2" max="7" width="9" style="28" customWidth="1"/>
    <col min="8" max="8" width="14.7109375" style="28" customWidth="1"/>
    <col min="9" max="10" width="14.7109375" style="127" customWidth="1"/>
    <col min="11" max="13" width="14.7109375" style="28" customWidth="1"/>
    <col min="14" max="14" width="9.140625" style="194"/>
    <col min="15" max="16384" width="9.140625" style="28"/>
  </cols>
  <sheetData>
    <row r="1" spans="1:855" s="26" customFormat="1" ht="24" customHeight="1">
      <c r="A1" s="540" t="s">
        <v>69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194"/>
    </row>
    <row r="2" spans="1:855" s="26" customFormat="1" ht="21" customHeight="1">
      <c r="A2" s="223"/>
      <c r="B2" s="223"/>
      <c r="C2" s="223"/>
      <c r="D2" s="223"/>
      <c r="E2" s="223"/>
      <c r="F2" s="223"/>
      <c r="G2" s="223"/>
      <c r="H2" s="223"/>
      <c r="I2" s="201"/>
      <c r="J2" s="201"/>
      <c r="K2" s="223"/>
      <c r="L2" s="223"/>
      <c r="N2" s="194"/>
    </row>
    <row r="3" spans="1:855" ht="21" customHeight="1" thickBot="1">
      <c r="A3" s="27"/>
      <c r="B3" s="27"/>
      <c r="C3" s="27"/>
      <c r="D3" s="27"/>
      <c r="E3" s="27"/>
    </row>
    <row r="4" spans="1:855" s="34" customFormat="1" ht="30.75" customHeight="1" thickBot="1">
      <c r="A4" s="537" t="s">
        <v>279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9"/>
      <c r="N4" s="197"/>
    </row>
    <row r="5" spans="1:855" s="34" customFormat="1" ht="30.75" customHeight="1" thickBot="1">
      <c r="A5" s="227"/>
      <c r="B5" s="227"/>
      <c r="C5" s="227"/>
      <c r="D5" s="227"/>
      <c r="E5" s="227"/>
      <c r="F5" s="227"/>
      <c r="G5" s="227"/>
      <c r="H5" s="227"/>
      <c r="I5" s="230"/>
      <c r="J5" s="230"/>
      <c r="K5" s="230"/>
      <c r="L5" s="230"/>
      <c r="M5" s="275"/>
      <c r="N5" s="193"/>
    </row>
    <row r="6" spans="1:855" s="34" customFormat="1" ht="21.75" customHeight="1" thickBot="1">
      <c r="A6" s="231"/>
      <c r="B6" s="231"/>
      <c r="C6" s="231"/>
      <c r="D6" s="232"/>
      <c r="E6" s="232"/>
      <c r="F6" s="232"/>
      <c r="G6" s="424"/>
      <c r="H6" s="530">
        <v>2015</v>
      </c>
      <c r="I6" s="531"/>
      <c r="J6" s="531"/>
      <c r="K6" s="525">
        <v>2016</v>
      </c>
      <c r="L6" s="525"/>
      <c r="M6" s="526"/>
      <c r="N6" s="197"/>
    </row>
    <row r="7" spans="1:855" s="34" customFormat="1" ht="6.75" customHeight="1" thickBot="1">
      <c r="A7" s="565"/>
      <c r="B7" s="565"/>
      <c r="C7" s="565"/>
      <c r="D7" s="565"/>
      <c r="E7" s="565"/>
      <c r="F7" s="566"/>
      <c r="G7" s="233"/>
      <c r="H7" s="233"/>
      <c r="I7" s="233"/>
      <c r="J7" s="233"/>
      <c r="K7" s="234"/>
      <c r="L7" s="234"/>
      <c r="M7" s="71"/>
      <c r="N7" s="193"/>
    </row>
    <row r="8" spans="1:855" s="34" customFormat="1" ht="30.75" customHeight="1" thickBot="1">
      <c r="A8" s="423"/>
      <c r="B8" s="423"/>
      <c r="C8" s="423"/>
      <c r="D8" s="423"/>
      <c r="E8" s="423"/>
      <c r="F8" s="423"/>
      <c r="G8" s="423"/>
      <c r="H8" s="422" t="s">
        <v>305</v>
      </c>
      <c r="I8" s="81" t="s">
        <v>306</v>
      </c>
      <c r="J8" s="81" t="s">
        <v>27</v>
      </c>
      <c r="K8" s="81" t="s">
        <v>305</v>
      </c>
      <c r="L8" s="81" t="s">
        <v>306</v>
      </c>
      <c r="M8" s="306" t="s">
        <v>27</v>
      </c>
      <c r="N8" s="197"/>
    </row>
    <row r="9" spans="1:855" s="34" customFormat="1" ht="15" customHeight="1" thickBot="1">
      <c r="A9" s="574" t="s">
        <v>267</v>
      </c>
      <c r="B9" s="574"/>
      <c r="C9" s="574"/>
      <c r="D9" s="574"/>
      <c r="E9" s="574"/>
      <c r="F9" s="574"/>
      <c r="G9" s="575"/>
      <c r="H9" s="83"/>
      <c r="I9" s="83"/>
      <c r="J9" s="83"/>
      <c r="K9" s="235"/>
      <c r="L9" s="235"/>
      <c r="M9" s="426"/>
      <c r="N9" s="193"/>
    </row>
    <row r="10" spans="1:855" s="189" customFormat="1" ht="15" customHeight="1">
      <c r="A10" s="547" t="s">
        <v>14</v>
      </c>
      <c r="B10" s="548"/>
      <c r="C10" s="548"/>
      <c r="D10" s="548"/>
      <c r="E10" s="548"/>
      <c r="F10" s="548"/>
      <c r="G10" s="548"/>
      <c r="H10" s="431"/>
      <c r="I10" s="431"/>
      <c r="J10" s="440">
        <f>H10+I10</f>
        <v>0</v>
      </c>
      <c r="K10" s="431"/>
      <c r="L10" s="431"/>
      <c r="M10" s="441">
        <f>K10+L10</f>
        <v>0</v>
      </c>
      <c r="N10" s="425"/>
      <c r="R10" s="199"/>
    </row>
    <row r="11" spans="1:855" s="34" customFormat="1" ht="15" customHeight="1">
      <c r="A11" s="518" t="s">
        <v>26</v>
      </c>
      <c r="B11" s="519"/>
      <c r="C11" s="519"/>
      <c r="D11" s="519"/>
      <c r="E11" s="519"/>
      <c r="F11" s="519"/>
      <c r="G11" s="519"/>
      <c r="H11" s="430"/>
      <c r="I11" s="430"/>
      <c r="J11" s="237">
        <f t="shared" ref="J11:J23" si="0">H11+I11</f>
        <v>0</v>
      </c>
      <c r="K11" s="430"/>
      <c r="L11" s="430"/>
      <c r="M11" s="319">
        <f t="shared" ref="M11:M23" si="1">K11+L11</f>
        <v>0</v>
      </c>
      <c r="N11" s="197"/>
      <c r="R11" s="199"/>
    </row>
    <row r="12" spans="1:855" s="34" customFormat="1" ht="15" customHeight="1">
      <c r="A12" s="545" t="s">
        <v>167</v>
      </c>
      <c r="B12" s="546"/>
      <c r="C12" s="546"/>
      <c r="D12" s="546"/>
      <c r="E12" s="546"/>
      <c r="F12" s="546"/>
      <c r="G12" s="546"/>
      <c r="H12" s="430"/>
      <c r="I12" s="430"/>
      <c r="J12" s="237">
        <f t="shared" si="0"/>
        <v>0</v>
      </c>
      <c r="K12" s="430"/>
      <c r="L12" s="430"/>
      <c r="M12" s="319">
        <f t="shared" si="1"/>
        <v>0</v>
      </c>
      <c r="N12" s="197"/>
      <c r="Q12" s="200"/>
      <c r="R12" s="199"/>
      <c r="S12" s="35"/>
    </row>
    <row r="13" spans="1:855" s="34" customFormat="1" ht="15" customHeight="1">
      <c r="A13" s="545" t="s">
        <v>168</v>
      </c>
      <c r="B13" s="546"/>
      <c r="C13" s="546"/>
      <c r="D13" s="546"/>
      <c r="E13" s="546"/>
      <c r="F13" s="546"/>
      <c r="G13" s="546"/>
      <c r="H13" s="430"/>
      <c r="I13" s="430"/>
      <c r="J13" s="237">
        <f t="shared" si="0"/>
        <v>0</v>
      </c>
      <c r="K13" s="430"/>
      <c r="L13" s="430"/>
      <c r="M13" s="319">
        <f t="shared" si="1"/>
        <v>0</v>
      </c>
      <c r="N13" s="197"/>
      <c r="R13" s="199"/>
    </row>
    <row r="14" spans="1:855" s="34" customFormat="1" ht="15" customHeight="1">
      <c r="A14" s="518" t="s">
        <v>15</v>
      </c>
      <c r="B14" s="519"/>
      <c r="C14" s="519"/>
      <c r="D14" s="519"/>
      <c r="E14" s="519"/>
      <c r="F14" s="519"/>
      <c r="G14" s="519"/>
      <c r="H14" s="430"/>
      <c r="I14" s="430"/>
      <c r="J14" s="237">
        <f t="shared" si="0"/>
        <v>0</v>
      </c>
      <c r="K14" s="430"/>
      <c r="L14" s="430"/>
      <c r="M14" s="319">
        <f t="shared" si="1"/>
        <v>0</v>
      </c>
      <c r="N14" s="197"/>
    </row>
    <row r="15" spans="1:855" s="190" customFormat="1" ht="15" customHeight="1">
      <c r="A15" s="545" t="s">
        <v>163</v>
      </c>
      <c r="B15" s="546"/>
      <c r="C15" s="546"/>
      <c r="D15" s="546"/>
      <c r="E15" s="546"/>
      <c r="F15" s="546"/>
      <c r="G15" s="546"/>
      <c r="H15" s="430"/>
      <c r="I15" s="430"/>
      <c r="J15" s="237">
        <f t="shared" si="0"/>
        <v>0</v>
      </c>
      <c r="K15" s="430"/>
      <c r="L15" s="430"/>
      <c r="M15" s="319">
        <f t="shared" si="1"/>
        <v>0</v>
      </c>
      <c r="N15" s="425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  <c r="SO15" s="189"/>
      <c r="SP15" s="189"/>
      <c r="SQ15" s="189"/>
      <c r="SR15" s="189"/>
      <c r="SS15" s="189"/>
      <c r="ST15" s="189"/>
      <c r="SU15" s="189"/>
      <c r="SV15" s="189"/>
      <c r="SW15" s="189"/>
      <c r="SX15" s="189"/>
      <c r="SY15" s="189"/>
      <c r="SZ15" s="189"/>
      <c r="TA15" s="189"/>
      <c r="TB15" s="189"/>
      <c r="TC15" s="189"/>
      <c r="TD15" s="189"/>
      <c r="TE15" s="189"/>
      <c r="TF15" s="189"/>
      <c r="TG15" s="189"/>
      <c r="TH15" s="189"/>
      <c r="TI15" s="189"/>
      <c r="TJ15" s="189"/>
      <c r="TK15" s="189"/>
      <c r="TL15" s="189"/>
      <c r="TM15" s="189"/>
      <c r="TN15" s="189"/>
      <c r="TO15" s="189"/>
      <c r="TP15" s="189"/>
      <c r="TQ15" s="189"/>
      <c r="TR15" s="189"/>
      <c r="TS15" s="189"/>
      <c r="TT15" s="189"/>
      <c r="TU15" s="189"/>
      <c r="TV15" s="189"/>
      <c r="TW15" s="189"/>
      <c r="TX15" s="189"/>
      <c r="TY15" s="189"/>
      <c r="TZ15" s="189"/>
      <c r="UA15" s="189"/>
      <c r="UB15" s="189"/>
      <c r="UC15" s="189"/>
      <c r="UD15" s="189"/>
      <c r="UE15" s="189"/>
      <c r="UF15" s="189"/>
      <c r="UG15" s="189"/>
      <c r="UH15" s="189"/>
      <c r="UI15" s="189"/>
      <c r="UJ15" s="189"/>
      <c r="UK15" s="189"/>
      <c r="UL15" s="189"/>
      <c r="UM15" s="189"/>
      <c r="UN15" s="189"/>
      <c r="UO15" s="189"/>
      <c r="UP15" s="189"/>
      <c r="UQ15" s="189"/>
      <c r="UR15" s="189"/>
      <c r="US15" s="189"/>
      <c r="UT15" s="189"/>
      <c r="UU15" s="189"/>
      <c r="UV15" s="189"/>
      <c r="UW15" s="189"/>
      <c r="UX15" s="189"/>
      <c r="UY15" s="189"/>
      <c r="UZ15" s="189"/>
      <c r="VA15" s="189"/>
      <c r="VB15" s="189"/>
      <c r="VC15" s="189"/>
      <c r="VD15" s="189"/>
      <c r="VE15" s="189"/>
      <c r="VF15" s="189"/>
      <c r="VG15" s="189"/>
      <c r="VH15" s="189"/>
      <c r="VI15" s="189"/>
      <c r="VJ15" s="189"/>
      <c r="VK15" s="189"/>
      <c r="VL15" s="189"/>
      <c r="VM15" s="189"/>
      <c r="VN15" s="189"/>
      <c r="VO15" s="189"/>
      <c r="VP15" s="189"/>
      <c r="VQ15" s="189"/>
      <c r="VR15" s="189"/>
      <c r="VS15" s="189"/>
      <c r="VT15" s="189"/>
      <c r="VU15" s="189"/>
      <c r="VV15" s="189"/>
      <c r="VW15" s="189"/>
      <c r="VX15" s="189"/>
      <c r="VY15" s="189"/>
      <c r="VZ15" s="189"/>
      <c r="WA15" s="189"/>
      <c r="WB15" s="189"/>
      <c r="WC15" s="189"/>
      <c r="WD15" s="189"/>
      <c r="WE15" s="189"/>
      <c r="WF15" s="189"/>
      <c r="WG15" s="189"/>
      <c r="WH15" s="189"/>
      <c r="WI15" s="189"/>
      <c r="WJ15" s="189"/>
      <c r="WK15" s="189"/>
      <c r="WL15" s="189"/>
      <c r="WM15" s="189"/>
      <c r="WN15" s="189"/>
      <c r="WO15" s="189"/>
      <c r="WP15" s="189"/>
      <c r="WQ15" s="189"/>
      <c r="WR15" s="189"/>
      <c r="WS15" s="189"/>
      <c r="WT15" s="189"/>
      <c r="WU15" s="189"/>
      <c r="WV15" s="189"/>
      <c r="WW15" s="189"/>
      <c r="WX15" s="189"/>
      <c r="WY15" s="189"/>
      <c r="WZ15" s="189"/>
      <c r="XA15" s="189"/>
      <c r="XB15" s="189"/>
      <c r="XC15" s="189"/>
      <c r="XD15" s="189"/>
      <c r="XE15" s="189"/>
      <c r="XF15" s="189"/>
      <c r="XG15" s="189"/>
      <c r="XH15" s="189"/>
      <c r="XI15" s="189"/>
      <c r="XJ15" s="189"/>
      <c r="XK15" s="189"/>
      <c r="XL15" s="189"/>
      <c r="XM15" s="189"/>
      <c r="XN15" s="189"/>
      <c r="XO15" s="189"/>
      <c r="XP15" s="189"/>
      <c r="XQ15" s="189"/>
      <c r="XR15" s="189"/>
      <c r="XS15" s="189"/>
      <c r="XT15" s="189"/>
      <c r="XU15" s="189"/>
      <c r="XV15" s="189"/>
      <c r="XW15" s="189"/>
      <c r="XX15" s="189"/>
      <c r="XY15" s="189"/>
      <c r="XZ15" s="189"/>
      <c r="YA15" s="189"/>
      <c r="YB15" s="189"/>
      <c r="YC15" s="189"/>
      <c r="YD15" s="189"/>
      <c r="YE15" s="189"/>
      <c r="YF15" s="189"/>
      <c r="YG15" s="189"/>
      <c r="YH15" s="189"/>
      <c r="YI15" s="189"/>
      <c r="YJ15" s="189"/>
      <c r="YK15" s="189"/>
      <c r="YL15" s="189"/>
      <c r="YM15" s="189"/>
      <c r="YN15" s="189"/>
      <c r="YO15" s="189"/>
      <c r="YP15" s="189"/>
      <c r="YQ15" s="189"/>
      <c r="YR15" s="189"/>
      <c r="YS15" s="189"/>
      <c r="YT15" s="189"/>
      <c r="YU15" s="189"/>
      <c r="YV15" s="189"/>
      <c r="YW15" s="189"/>
      <c r="YX15" s="189"/>
      <c r="YY15" s="189"/>
      <c r="YZ15" s="189"/>
      <c r="ZA15" s="189"/>
      <c r="ZB15" s="189"/>
      <c r="ZC15" s="189"/>
      <c r="ZD15" s="189"/>
      <c r="ZE15" s="189"/>
      <c r="ZF15" s="189"/>
      <c r="ZG15" s="189"/>
      <c r="ZH15" s="189"/>
      <c r="ZI15" s="189"/>
      <c r="ZJ15" s="189"/>
      <c r="ZK15" s="189"/>
      <c r="ZL15" s="189"/>
      <c r="ZM15" s="189"/>
      <c r="ZN15" s="189"/>
      <c r="ZO15" s="189"/>
      <c r="ZP15" s="189"/>
      <c r="ZQ15" s="189"/>
      <c r="ZR15" s="189"/>
      <c r="ZS15" s="189"/>
      <c r="ZT15" s="189"/>
      <c r="ZU15" s="189"/>
      <c r="ZV15" s="189"/>
      <c r="ZW15" s="189"/>
      <c r="ZX15" s="189"/>
      <c r="ZY15" s="189"/>
      <c r="ZZ15" s="189"/>
      <c r="AAA15" s="189"/>
      <c r="AAB15" s="189"/>
      <c r="AAC15" s="189"/>
      <c r="AAD15" s="189"/>
      <c r="AAE15" s="189"/>
      <c r="AAF15" s="189"/>
      <c r="AAG15" s="189"/>
      <c r="AAH15" s="189"/>
      <c r="AAI15" s="189"/>
      <c r="AAJ15" s="189"/>
      <c r="AAK15" s="189"/>
      <c r="AAL15" s="189"/>
      <c r="AAM15" s="189"/>
      <c r="AAN15" s="189"/>
      <c r="AAO15" s="189"/>
      <c r="AAP15" s="189"/>
      <c r="AAQ15" s="189"/>
      <c r="AAR15" s="189"/>
      <c r="AAS15" s="189"/>
      <c r="AAT15" s="189"/>
      <c r="AAU15" s="189"/>
      <c r="AAV15" s="189"/>
      <c r="AAW15" s="189"/>
      <c r="AAX15" s="189"/>
      <c r="AAY15" s="189"/>
      <c r="AAZ15" s="189"/>
      <c r="ABA15" s="189"/>
      <c r="ABB15" s="189"/>
      <c r="ABC15" s="189"/>
      <c r="ABD15" s="189"/>
      <c r="ABE15" s="189"/>
      <c r="ABF15" s="189"/>
      <c r="ABG15" s="189"/>
      <c r="ABH15" s="189"/>
      <c r="ABI15" s="189"/>
      <c r="ABJ15" s="189"/>
      <c r="ABK15" s="189"/>
      <c r="ABL15" s="189"/>
      <c r="ABM15" s="189"/>
      <c r="ABN15" s="189"/>
      <c r="ABO15" s="189"/>
      <c r="ABP15" s="189"/>
      <c r="ABQ15" s="189"/>
      <c r="ABR15" s="189"/>
      <c r="ABS15" s="189"/>
      <c r="ABT15" s="189"/>
      <c r="ABU15" s="189"/>
      <c r="ABV15" s="189"/>
      <c r="ABW15" s="189"/>
      <c r="ABX15" s="189"/>
      <c r="ABY15" s="189"/>
      <c r="ABZ15" s="189"/>
      <c r="ACA15" s="189"/>
      <c r="ACB15" s="189"/>
      <c r="ACC15" s="189"/>
      <c r="ACD15" s="189"/>
      <c r="ACE15" s="189"/>
      <c r="ACF15" s="189"/>
      <c r="ACG15" s="189"/>
      <c r="ACH15" s="189"/>
      <c r="ACI15" s="189"/>
      <c r="ACJ15" s="189"/>
      <c r="ACK15" s="189"/>
      <c r="ACL15" s="189"/>
      <c r="ACM15" s="189"/>
      <c r="ACN15" s="189"/>
      <c r="ACO15" s="189"/>
      <c r="ACP15" s="189"/>
      <c r="ACQ15" s="189"/>
      <c r="ACR15" s="189"/>
      <c r="ACS15" s="189"/>
      <c r="ACT15" s="189"/>
      <c r="ACU15" s="189"/>
      <c r="ACV15" s="189"/>
      <c r="ACW15" s="189"/>
      <c r="ACX15" s="189"/>
      <c r="ACY15" s="189"/>
      <c r="ACZ15" s="189"/>
      <c r="ADA15" s="189"/>
      <c r="ADB15" s="189"/>
      <c r="ADC15" s="189"/>
      <c r="ADD15" s="189"/>
      <c r="ADE15" s="189"/>
      <c r="ADF15" s="189"/>
      <c r="ADG15" s="189"/>
      <c r="ADH15" s="189"/>
      <c r="ADI15" s="189"/>
      <c r="ADJ15" s="189"/>
      <c r="ADK15" s="189"/>
      <c r="ADL15" s="189"/>
      <c r="ADM15" s="189"/>
      <c r="ADN15" s="189"/>
      <c r="ADO15" s="189"/>
      <c r="ADP15" s="189"/>
      <c r="ADQ15" s="189"/>
      <c r="ADR15" s="189"/>
      <c r="ADS15" s="189"/>
      <c r="ADT15" s="189"/>
      <c r="ADU15" s="189"/>
      <c r="ADV15" s="189"/>
      <c r="ADW15" s="189"/>
      <c r="ADX15" s="189"/>
      <c r="ADY15" s="189"/>
      <c r="ADZ15" s="189"/>
      <c r="AEA15" s="189"/>
      <c r="AEB15" s="189"/>
      <c r="AEC15" s="189"/>
      <c r="AED15" s="189"/>
      <c r="AEE15" s="189"/>
      <c r="AEF15" s="189"/>
      <c r="AEG15" s="189"/>
      <c r="AEH15" s="189"/>
      <c r="AEI15" s="189"/>
      <c r="AEJ15" s="189"/>
      <c r="AEK15" s="189"/>
      <c r="AEL15" s="189"/>
      <c r="AEM15" s="189"/>
      <c r="AEN15" s="189"/>
      <c r="AEO15" s="189"/>
      <c r="AEP15" s="189"/>
      <c r="AEQ15" s="189"/>
      <c r="AER15" s="189"/>
      <c r="AES15" s="189"/>
      <c r="AET15" s="189"/>
      <c r="AEU15" s="189"/>
      <c r="AEV15" s="189"/>
      <c r="AEW15" s="189"/>
      <c r="AEX15" s="189"/>
      <c r="AEY15" s="189"/>
      <c r="AEZ15" s="189"/>
      <c r="AFA15" s="189"/>
      <c r="AFB15" s="189"/>
      <c r="AFC15" s="189"/>
      <c r="AFD15" s="189"/>
      <c r="AFE15" s="189"/>
      <c r="AFF15" s="189"/>
      <c r="AFG15" s="189"/>
      <c r="AFH15" s="189"/>
      <c r="AFI15" s="189"/>
      <c r="AFJ15" s="189"/>
      <c r="AFK15" s="189"/>
      <c r="AFL15" s="189"/>
      <c r="AFM15" s="189"/>
      <c r="AFN15" s="189"/>
      <c r="AFO15" s="189"/>
      <c r="AFP15" s="189"/>
      <c r="AFQ15" s="189"/>
      <c r="AFR15" s="189"/>
      <c r="AFS15" s="189"/>
      <c r="AFT15" s="189"/>
      <c r="AFU15" s="189"/>
      <c r="AFV15" s="189"/>
      <c r="AFW15" s="189"/>
    </row>
    <row r="16" spans="1:855" s="189" customFormat="1" ht="15" customHeight="1">
      <c r="A16" s="545" t="s">
        <v>16</v>
      </c>
      <c r="B16" s="546"/>
      <c r="C16" s="546"/>
      <c r="D16" s="546"/>
      <c r="E16" s="546"/>
      <c r="F16" s="546"/>
      <c r="G16" s="546"/>
      <c r="H16" s="430"/>
      <c r="I16" s="430"/>
      <c r="J16" s="237">
        <f t="shared" si="0"/>
        <v>0</v>
      </c>
      <c r="K16" s="430"/>
      <c r="L16" s="430"/>
      <c r="M16" s="319">
        <f t="shared" si="1"/>
        <v>0</v>
      </c>
      <c r="N16" s="425"/>
    </row>
    <row r="17" spans="1:17" s="34" customFormat="1" ht="15" customHeight="1">
      <c r="A17" s="545" t="s">
        <v>17</v>
      </c>
      <c r="B17" s="546"/>
      <c r="C17" s="546"/>
      <c r="D17" s="546"/>
      <c r="E17" s="546"/>
      <c r="F17" s="546"/>
      <c r="G17" s="546"/>
      <c r="H17" s="430"/>
      <c r="I17" s="430"/>
      <c r="J17" s="237">
        <f t="shared" si="0"/>
        <v>0</v>
      </c>
      <c r="K17" s="430"/>
      <c r="L17" s="430"/>
      <c r="M17" s="319">
        <f t="shared" si="1"/>
        <v>0</v>
      </c>
      <c r="N17" s="197"/>
      <c r="Q17" s="199"/>
    </row>
    <row r="18" spans="1:17" s="34" customFormat="1" ht="15" customHeight="1">
      <c r="A18" s="545" t="s">
        <v>18</v>
      </c>
      <c r="B18" s="546"/>
      <c r="C18" s="546"/>
      <c r="D18" s="546"/>
      <c r="E18" s="546"/>
      <c r="F18" s="546"/>
      <c r="G18" s="546"/>
      <c r="H18" s="430"/>
      <c r="I18" s="430"/>
      <c r="J18" s="237">
        <f t="shared" si="0"/>
        <v>0</v>
      </c>
      <c r="K18" s="430"/>
      <c r="L18" s="430"/>
      <c r="M18" s="319">
        <f t="shared" si="1"/>
        <v>0</v>
      </c>
      <c r="N18" s="197"/>
      <c r="Q18" s="72"/>
    </row>
    <row r="19" spans="1:17" s="34" customFormat="1" ht="15" customHeight="1">
      <c r="A19" s="541" t="s">
        <v>269</v>
      </c>
      <c r="B19" s="542"/>
      <c r="C19" s="542"/>
      <c r="D19" s="542"/>
      <c r="E19" s="542"/>
      <c r="F19" s="542"/>
      <c r="G19" s="542"/>
      <c r="H19" s="430"/>
      <c r="I19" s="430"/>
      <c r="J19" s="237">
        <f t="shared" si="0"/>
        <v>0</v>
      </c>
      <c r="K19" s="430"/>
      <c r="L19" s="430"/>
      <c r="M19" s="319">
        <f t="shared" si="1"/>
        <v>0</v>
      </c>
      <c r="N19" s="197"/>
    </row>
    <row r="20" spans="1:17" s="34" customFormat="1" ht="15" customHeight="1">
      <c r="A20" s="541" t="s">
        <v>280</v>
      </c>
      <c r="B20" s="542"/>
      <c r="C20" s="542"/>
      <c r="D20" s="542"/>
      <c r="E20" s="542"/>
      <c r="F20" s="542"/>
      <c r="G20" s="542"/>
      <c r="H20" s="430"/>
      <c r="I20" s="430"/>
      <c r="J20" s="237">
        <f t="shared" si="0"/>
        <v>0</v>
      </c>
      <c r="K20" s="430"/>
      <c r="L20" s="430"/>
      <c r="M20" s="319">
        <f t="shared" si="1"/>
        <v>0</v>
      </c>
      <c r="N20" s="197"/>
    </row>
    <row r="21" spans="1:17" s="34" customFormat="1" ht="15" customHeight="1">
      <c r="A21" s="543" t="s">
        <v>307</v>
      </c>
      <c r="B21" s="544"/>
      <c r="C21" s="544"/>
      <c r="D21" s="544"/>
      <c r="E21" s="544"/>
      <c r="F21" s="544"/>
      <c r="G21" s="544"/>
      <c r="H21" s="280"/>
      <c r="I21" s="280"/>
      <c r="J21" s="237">
        <f t="shared" si="0"/>
        <v>0</v>
      </c>
      <c r="K21" s="278"/>
      <c r="L21" s="278"/>
      <c r="M21" s="319">
        <f t="shared" si="1"/>
        <v>0</v>
      </c>
      <c r="N21" s="197"/>
    </row>
    <row r="22" spans="1:17" s="34" customFormat="1" ht="15" customHeight="1">
      <c r="A22" s="545" t="s">
        <v>218</v>
      </c>
      <c r="B22" s="546"/>
      <c r="C22" s="546"/>
      <c r="D22" s="546"/>
      <c r="E22" s="546"/>
      <c r="F22" s="546"/>
      <c r="G22" s="546"/>
      <c r="H22" s="430"/>
      <c r="I22" s="430"/>
      <c r="J22" s="237">
        <f t="shared" si="0"/>
        <v>0</v>
      </c>
      <c r="K22" s="430"/>
      <c r="L22" s="430"/>
      <c r="M22" s="319">
        <f t="shared" si="1"/>
        <v>0</v>
      </c>
      <c r="N22" s="197"/>
    </row>
    <row r="23" spans="1:17" s="34" customFormat="1" ht="15" customHeight="1" thickBot="1">
      <c r="A23" s="532" t="s">
        <v>27</v>
      </c>
      <c r="B23" s="533"/>
      <c r="C23" s="533"/>
      <c r="D23" s="533"/>
      <c r="E23" s="533"/>
      <c r="F23" s="533"/>
      <c r="G23" s="533"/>
      <c r="H23" s="203">
        <f>H10+H11+H12+H13+H14+H15+H16+H17+H18+H19+H20+H22</f>
        <v>0</v>
      </c>
      <c r="I23" s="203">
        <f>I10+I11+I12+I13+I14+I15+I16+I17+I18+I19+I20+I22</f>
        <v>0</v>
      </c>
      <c r="J23" s="203">
        <f t="shared" si="0"/>
        <v>0</v>
      </c>
      <c r="K23" s="203">
        <f>K10+K11+K12+K13+K14+K15+K16+K17+K18+K19+K20+K22</f>
        <v>0</v>
      </c>
      <c r="L23" s="203">
        <f>L10+L11+L12+L13+L14+L15+L16+L17+L18+L19+L20+L22</f>
        <v>0</v>
      </c>
      <c r="M23" s="85">
        <f t="shared" si="1"/>
        <v>0</v>
      </c>
      <c r="N23" s="197"/>
    </row>
    <row r="24" spans="1:17" s="34" customFormat="1" ht="22.5" customHeight="1" thickBot="1">
      <c r="A24" s="100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7"/>
      <c r="N24" s="193"/>
    </row>
    <row r="25" spans="1:17" s="34" customFormat="1" ht="21.75" customHeight="1" thickBot="1">
      <c r="A25" s="307"/>
      <c r="B25" s="307"/>
      <c r="C25" s="307"/>
      <c r="D25" s="307"/>
      <c r="E25" s="307"/>
      <c r="F25" s="307"/>
      <c r="G25" s="307"/>
      <c r="H25" s="307"/>
      <c r="I25" s="136">
        <v>2015</v>
      </c>
      <c r="J25" s="129">
        <v>2016</v>
      </c>
      <c r="K25" s="35"/>
      <c r="M25" s="35"/>
      <c r="N25" s="193"/>
    </row>
    <row r="26" spans="1:17" s="34" customFormat="1" ht="15" customHeight="1" thickBot="1">
      <c r="A26" s="576" t="s">
        <v>185</v>
      </c>
      <c r="B26" s="576"/>
      <c r="C26" s="576"/>
      <c r="D26" s="576"/>
      <c r="E26" s="576"/>
      <c r="F26" s="576"/>
      <c r="G26" s="576"/>
      <c r="H26" s="577"/>
      <c r="I26" s="83"/>
      <c r="J26" s="83"/>
      <c r="K26" s="346"/>
      <c r="L26" s="346"/>
      <c r="M26" s="197"/>
      <c r="N26" s="193"/>
    </row>
    <row r="27" spans="1:17" s="34" customFormat="1" ht="15" customHeight="1">
      <c r="A27" s="547" t="s">
        <v>311</v>
      </c>
      <c r="B27" s="569"/>
      <c r="C27" s="569"/>
      <c r="D27" s="569"/>
      <c r="E27" s="569"/>
      <c r="F27" s="569"/>
      <c r="G27" s="569"/>
      <c r="H27" s="569"/>
      <c r="I27" s="353"/>
      <c r="J27" s="356"/>
      <c r="K27" s="197"/>
    </row>
    <row r="28" spans="1:17" s="34" customFormat="1" ht="15" customHeight="1">
      <c r="A28" s="571" t="s">
        <v>312</v>
      </c>
      <c r="B28" s="572"/>
      <c r="C28" s="572"/>
      <c r="D28" s="572"/>
      <c r="E28" s="572"/>
      <c r="F28" s="572"/>
      <c r="G28" s="572"/>
      <c r="H28" s="573"/>
      <c r="I28" s="392"/>
      <c r="J28" s="393"/>
      <c r="K28" s="197"/>
    </row>
    <row r="29" spans="1:17" s="34" customFormat="1" ht="15" customHeight="1">
      <c r="A29" s="518" t="s">
        <v>309</v>
      </c>
      <c r="B29" s="563"/>
      <c r="C29" s="563"/>
      <c r="D29" s="563"/>
      <c r="E29" s="563"/>
      <c r="F29" s="563"/>
      <c r="G29" s="563"/>
      <c r="H29" s="564"/>
      <c r="I29" s="351"/>
      <c r="J29" s="352"/>
      <c r="K29" s="197"/>
    </row>
    <row r="30" spans="1:17" s="34" customFormat="1" ht="15" customHeight="1">
      <c r="A30" s="518" t="s">
        <v>310</v>
      </c>
      <c r="B30" s="563"/>
      <c r="C30" s="563"/>
      <c r="D30" s="563"/>
      <c r="E30" s="563"/>
      <c r="F30" s="563"/>
      <c r="G30" s="563"/>
      <c r="H30" s="564"/>
      <c r="I30" s="351"/>
      <c r="J30" s="352"/>
      <c r="K30" s="197"/>
      <c r="N30" s="73"/>
    </row>
    <row r="31" spans="1:17" s="34" customFormat="1" ht="15" customHeight="1">
      <c r="A31" s="518" t="s">
        <v>91</v>
      </c>
      <c r="B31" s="563"/>
      <c r="C31" s="563"/>
      <c r="D31" s="563"/>
      <c r="E31" s="563"/>
      <c r="F31" s="563"/>
      <c r="G31" s="563"/>
      <c r="H31" s="564"/>
      <c r="I31" s="351"/>
      <c r="J31" s="352"/>
      <c r="K31" s="197"/>
      <c r="N31"/>
    </row>
    <row r="32" spans="1:17" s="34" customFormat="1" ht="15" customHeight="1">
      <c r="A32" s="570" t="s">
        <v>324</v>
      </c>
      <c r="B32" s="563"/>
      <c r="C32" s="563"/>
      <c r="D32" s="563"/>
      <c r="E32" s="563"/>
      <c r="F32" s="563"/>
      <c r="G32" s="563"/>
      <c r="H32" s="564"/>
      <c r="I32" s="237">
        <f>+I27+I28+I29+I30+I31</f>
        <v>0</v>
      </c>
      <c r="J32" s="319">
        <f>+J27+J28+J29+J30+J31</f>
        <v>0</v>
      </c>
      <c r="K32" s="197"/>
    </row>
    <row r="33" spans="1:17" s="34" customFormat="1" ht="15" customHeight="1" thickBot="1">
      <c r="A33" s="567" t="s">
        <v>325</v>
      </c>
      <c r="B33" s="550"/>
      <c r="C33" s="550"/>
      <c r="D33" s="550"/>
      <c r="E33" s="550"/>
      <c r="F33" s="550"/>
      <c r="G33" s="550"/>
      <c r="H33" s="568"/>
      <c r="I33" s="238">
        <f>J23-I32</f>
        <v>0</v>
      </c>
      <c r="J33" s="347">
        <f>M23-J32</f>
        <v>0</v>
      </c>
      <c r="K33" s="197"/>
    </row>
    <row r="34" spans="1:17" s="34" customFormat="1" ht="1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197"/>
      <c r="N34" s="193"/>
      <c r="P34" s="200"/>
      <c r="Q34" s="35"/>
    </row>
    <row r="35" spans="1:17" ht="15" customHeight="1" thickBot="1">
      <c r="A35" s="554" t="s">
        <v>237</v>
      </c>
      <c r="B35" s="528"/>
      <c r="C35" s="528"/>
      <c r="D35" s="528"/>
      <c r="E35" s="528"/>
      <c r="F35" s="528"/>
      <c r="G35" s="528"/>
      <c r="H35" s="528"/>
      <c r="I35" s="86"/>
      <c r="J35" s="86"/>
      <c r="K35" s="86"/>
      <c r="L35" s="86"/>
      <c r="N35" s="28"/>
    </row>
    <row r="36" spans="1:17" ht="15" customHeight="1">
      <c r="A36" s="551" t="s">
        <v>317</v>
      </c>
      <c r="B36" s="552"/>
      <c r="C36" s="552"/>
      <c r="D36" s="552"/>
      <c r="E36" s="552"/>
      <c r="F36" s="552"/>
      <c r="G36" s="552"/>
      <c r="H36" s="553"/>
      <c r="I36" s="148"/>
      <c r="J36" s="236"/>
      <c r="N36" s="28"/>
    </row>
    <row r="37" spans="1:17" ht="15" customHeight="1">
      <c r="A37" s="560" t="s">
        <v>318</v>
      </c>
      <c r="B37" s="561"/>
      <c r="C37" s="561"/>
      <c r="D37" s="561"/>
      <c r="E37" s="561"/>
      <c r="F37" s="561"/>
      <c r="G37" s="561"/>
      <c r="H37" s="562"/>
      <c r="I37" s="409"/>
      <c r="J37" s="410"/>
      <c r="N37" s="28"/>
    </row>
    <row r="38" spans="1:17" ht="15" customHeight="1">
      <c r="A38" s="555" t="s">
        <v>114</v>
      </c>
      <c r="B38" s="556"/>
      <c r="C38" s="556"/>
      <c r="D38" s="556"/>
      <c r="E38" s="556"/>
      <c r="F38" s="556"/>
      <c r="G38" s="556"/>
      <c r="H38" s="557"/>
      <c r="I38" s="327"/>
      <c r="J38" s="328"/>
      <c r="N38" s="28"/>
    </row>
    <row r="39" spans="1:17" ht="15" customHeight="1" thickBot="1">
      <c r="A39" s="549" t="s">
        <v>115</v>
      </c>
      <c r="B39" s="550"/>
      <c r="C39" s="550"/>
      <c r="D39" s="550"/>
      <c r="E39" s="550"/>
      <c r="F39" s="550"/>
      <c r="G39" s="550"/>
      <c r="H39" s="550"/>
      <c r="I39" s="325"/>
      <c r="J39" s="326"/>
      <c r="N39" s="28"/>
    </row>
    <row r="40" spans="1:17" ht="15" customHeight="1">
      <c r="I40" s="28"/>
      <c r="J40" s="28"/>
      <c r="N40" s="28"/>
    </row>
    <row r="41" spans="1:17" ht="15" customHeight="1">
      <c r="I41" s="28"/>
      <c r="J41" s="28"/>
      <c r="N41" s="28"/>
    </row>
    <row r="42" spans="1:17" ht="15.75" thickBot="1">
      <c r="A42" s="554" t="s">
        <v>125</v>
      </c>
      <c r="B42" s="528"/>
      <c r="C42" s="528"/>
      <c r="D42" s="528"/>
      <c r="E42" s="528"/>
      <c r="F42" s="528"/>
      <c r="G42" s="528"/>
      <c r="H42" s="528"/>
      <c r="I42" s="86"/>
      <c r="J42" s="86"/>
      <c r="N42" s="28"/>
    </row>
    <row r="43" spans="1:17" ht="15" customHeight="1">
      <c r="A43" s="551" t="s">
        <v>317</v>
      </c>
      <c r="B43" s="552"/>
      <c r="C43" s="552"/>
      <c r="D43" s="552"/>
      <c r="E43" s="552"/>
      <c r="F43" s="552"/>
      <c r="G43" s="552"/>
      <c r="H43" s="553"/>
      <c r="I43" s="148"/>
      <c r="J43" s="236"/>
      <c r="N43" s="28"/>
    </row>
    <row r="44" spans="1:17" ht="15" customHeight="1">
      <c r="A44" s="560" t="s">
        <v>318</v>
      </c>
      <c r="B44" s="561"/>
      <c r="C44" s="561"/>
      <c r="D44" s="561"/>
      <c r="E44" s="561"/>
      <c r="F44" s="561"/>
      <c r="G44" s="561"/>
      <c r="H44" s="562"/>
      <c r="I44" s="409"/>
      <c r="J44" s="410"/>
      <c r="N44" s="28"/>
    </row>
    <row r="45" spans="1:17" ht="15" customHeight="1">
      <c r="A45" s="555" t="s">
        <v>114</v>
      </c>
      <c r="B45" s="556"/>
      <c r="C45" s="556"/>
      <c r="D45" s="556"/>
      <c r="E45" s="556"/>
      <c r="F45" s="556"/>
      <c r="G45" s="556"/>
      <c r="H45" s="557"/>
      <c r="I45" s="327"/>
      <c r="J45" s="328"/>
      <c r="N45" s="28"/>
    </row>
    <row r="46" spans="1:17" ht="15" customHeight="1" thickBot="1">
      <c r="A46" s="549" t="s">
        <v>115</v>
      </c>
      <c r="B46" s="550"/>
      <c r="C46" s="550"/>
      <c r="D46" s="550"/>
      <c r="E46" s="550"/>
      <c r="F46" s="550"/>
      <c r="G46" s="550"/>
      <c r="H46" s="550"/>
      <c r="I46" s="325"/>
      <c r="J46" s="326"/>
      <c r="N46" s="28"/>
    </row>
    <row r="47" spans="1:17">
      <c r="A47" s="65"/>
      <c r="B47" s="65"/>
      <c r="C47" s="65"/>
      <c r="D47" s="65"/>
      <c r="E47" s="65"/>
      <c r="F47" s="65"/>
      <c r="G47" s="65"/>
      <c r="H47" s="65"/>
      <c r="I47" s="91"/>
      <c r="J47" s="91"/>
      <c r="N47" s="28"/>
    </row>
    <row r="48" spans="1:17">
      <c r="A48" s="65"/>
      <c r="B48" s="65"/>
      <c r="C48" s="65"/>
      <c r="D48" s="65"/>
      <c r="E48" s="65"/>
      <c r="F48" s="65"/>
      <c r="G48" s="65"/>
      <c r="H48" s="65"/>
      <c r="I48" s="91"/>
      <c r="J48" s="91"/>
      <c r="N48" s="28"/>
    </row>
    <row r="49" spans="1:19" ht="15.75" thickBot="1">
      <c r="A49" s="558" t="s">
        <v>126</v>
      </c>
      <c r="B49" s="536"/>
      <c r="C49" s="536"/>
      <c r="D49" s="536"/>
      <c r="E49" s="536"/>
      <c r="F49" s="559"/>
      <c r="G49" s="559"/>
      <c r="H49" s="559"/>
      <c r="I49" s="92"/>
      <c r="J49" s="92"/>
      <c r="N49" s="28"/>
    </row>
    <row r="50" spans="1:19" ht="15" customHeight="1">
      <c r="A50" s="551" t="s">
        <v>317</v>
      </c>
      <c r="B50" s="552"/>
      <c r="C50" s="552"/>
      <c r="D50" s="552"/>
      <c r="E50" s="552"/>
      <c r="F50" s="552"/>
      <c r="G50" s="552"/>
      <c r="H50" s="553"/>
      <c r="I50" s="148"/>
      <c r="J50" s="236"/>
      <c r="N50" s="28"/>
    </row>
    <row r="51" spans="1:19" ht="15" customHeight="1">
      <c r="A51" s="560" t="s">
        <v>318</v>
      </c>
      <c r="B51" s="561"/>
      <c r="C51" s="561"/>
      <c r="D51" s="561"/>
      <c r="E51" s="561"/>
      <c r="F51" s="561"/>
      <c r="G51" s="561"/>
      <c r="H51" s="562"/>
      <c r="I51" s="409"/>
      <c r="J51" s="410"/>
      <c r="N51" s="28"/>
    </row>
    <row r="52" spans="1:19" ht="15" customHeight="1">
      <c r="A52" s="545" t="s">
        <v>114</v>
      </c>
      <c r="B52" s="546"/>
      <c r="C52" s="546"/>
      <c r="D52" s="546"/>
      <c r="E52" s="546"/>
      <c r="F52" s="546"/>
      <c r="G52" s="546"/>
      <c r="H52" s="546"/>
      <c r="I52" s="327"/>
      <c r="J52" s="328"/>
      <c r="N52" s="28"/>
    </row>
    <row r="53" spans="1:19" ht="15" customHeight="1" thickBot="1">
      <c r="A53" s="549" t="s">
        <v>115</v>
      </c>
      <c r="B53" s="550"/>
      <c r="C53" s="550"/>
      <c r="D53" s="550"/>
      <c r="E53" s="550"/>
      <c r="F53" s="550"/>
      <c r="G53" s="550"/>
      <c r="H53" s="550"/>
      <c r="I53" s="325"/>
      <c r="J53" s="326"/>
      <c r="N53" s="28"/>
    </row>
    <row r="54" spans="1:19" s="34" customFormat="1" ht="1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197"/>
      <c r="N54" s="193"/>
      <c r="S54"/>
    </row>
    <row r="69" spans="1:14" s="34" customFormat="1" ht="15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97"/>
      <c r="N69" s="193"/>
    </row>
    <row r="70" spans="1:14" s="34" customFormat="1" ht="1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97"/>
      <c r="N70" s="193"/>
    </row>
    <row r="71" spans="1:14" s="34" customFormat="1" ht="1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97"/>
      <c r="N71" s="193"/>
    </row>
    <row r="72" spans="1:14" s="34" customFormat="1" ht="1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97"/>
      <c r="N72" s="193"/>
    </row>
    <row r="73" spans="1:14" s="34" customFormat="1" ht="15" customHeight="1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97"/>
      <c r="N73" s="193"/>
    </row>
    <row r="74" spans="1:14" s="34" customFormat="1" ht="1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97"/>
      <c r="N74" s="193"/>
    </row>
    <row r="75" spans="1:14" s="34" customFormat="1" ht="15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97"/>
      <c r="N75" s="193"/>
    </row>
    <row r="76" spans="1:14" s="34" customFormat="1" ht="1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97"/>
      <c r="N76" s="193"/>
    </row>
    <row r="77" spans="1:14">
      <c r="A77" s="189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</row>
    <row r="78" spans="1:14" s="73" customFormat="1" ht="32.450000000000003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N78" s="196"/>
    </row>
    <row r="79" spans="1:14" ht="30.6" customHeight="1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</row>
    <row r="80" spans="1:14" ht="6.6" customHeight="1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</row>
    <row r="81" spans="1:12" ht="12.6" customHeight="1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</row>
    <row r="82" spans="1:12" ht="12.6" customHeight="1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</row>
    <row r="83" spans="1:12" ht="13.5" customHeight="1">
      <c r="A83" s="189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</row>
    <row r="84" spans="1:12" ht="29.25" customHeight="1">
      <c r="A84" s="189"/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</row>
    <row r="85" spans="1:12" ht="36.75" customHeight="1">
      <c r="A85" s="189"/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</row>
    <row r="86" spans="1:12">
      <c r="A86" s="189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</row>
    <row r="87" spans="1:12" ht="15" customHeight="1">
      <c r="A87" s="189"/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</row>
    <row r="88" spans="1:12" ht="4.1500000000000004" customHeight="1">
      <c r="A88" s="189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</row>
    <row r="89" spans="1:12" ht="19.5" customHeight="1">
      <c r="A89" s="189"/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</row>
    <row r="90" spans="1:12" ht="19.5" customHeight="1"/>
    <row r="91" spans="1:12" ht="15" customHeight="1"/>
    <row r="92" spans="1:12" ht="15" customHeight="1"/>
    <row r="93" spans="1:12" ht="15" customHeight="1"/>
    <row r="94" spans="1:12" ht="15" customHeight="1"/>
    <row r="95" spans="1:12" ht="15" customHeight="1"/>
    <row r="96" spans="1:12" ht="4.5" customHeight="1"/>
    <row r="97" spans="2:2" ht="20.25" customHeight="1"/>
    <row r="98" spans="2:2" ht="16.5" customHeight="1"/>
    <row r="99" spans="2:2" ht="20.25" customHeight="1"/>
    <row r="100" spans="2:2" ht="20.25" customHeight="1"/>
    <row r="101" spans="2:2">
      <c r="B101" s="65"/>
    </row>
    <row r="102" spans="2:2">
      <c r="B102" s="65"/>
    </row>
  </sheetData>
  <sheetProtection algorithmName="SHA-512" hashValue="58J61fliTuNSczGYlkqAMqAW46GivFl2dEFzw2M52kF44ldFN7JqKA6iNrVXbVO3DEz1m2D+JceOk4vFWbYBJQ==" saltValue="wPwv8Ipb0IwGtJQLqFLJJQ==" spinCount="100000" sheet="1" objects="1" scenarios="1" selectLockedCells="1"/>
  <mergeCells count="43">
    <mergeCell ref="A35:H35"/>
    <mergeCell ref="A30:H30"/>
    <mergeCell ref="A7:F7"/>
    <mergeCell ref="A33:H33"/>
    <mergeCell ref="A27:H27"/>
    <mergeCell ref="A29:H29"/>
    <mergeCell ref="A31:H31"/>
    <mergeCell ref="A32:H32"/>
    <mergeCell ref="A28:H28"/>
    <mergeCell ref="A18:G18"/>
    <mergeCell ref="A19:G19"/>
    <mergeCell ref="A9:G9"/>
    <mergeCell ref="A26:H26"/>
    <mergeCell ref="A52:H52"/>
    <mergeCell ref="A53:H53"/>
    <mergeCell ref="A36:H36"/>
    <mergeCell ref="A42:H42"/>
    <mergeCell ref="A43:H43"/>
    <mergeCell ref="A45:H45"/>
    <mergeCell ref="A38:H38"/>
    <mergeCell ref="A39:H39"/>
    <mergeCell ref="A46:H46"/>
    <mergeCell ref="A49:H49"/>
    <mergeCell ref="A50:H50"/>
    <mergeCell ref="A37:H37"/>
    <mergeCell ref="A44:H44"/>
    <mergeCell ref="A51:H51"/>
    <mergeCell ref="A1:M1"/>
    <mergeCell ref="A20:G20"/>
    <mergeCell ref="A21:G21"/>
    <mergeCell ref="A22:G22"/>
    <mergeCell ref="A23:G23"/>
    <mergeCell ref="A4:M4"/>
    <mergeCell ref="A13:G13"/>
    <mergeCell ref="A14:G14"/>
    <mergeCell ref="A15:G15"/>
    <mergeCell ref="A16:G16"/>
    <mergeCell ref="A17:G17"/>
    <mergeCell ref="H6:J6"/>
    <mergeCell ref="K6:M6"/>
    <mergeCell ref="A10:G10"/>
    <mergeCell ref="A11:G11"/>
    <mergeCell ref="A12:G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Y89"/>
  <sheetViews>
    <sheetView showGridLines="0" zoomScaleNormal="100" workbookViewId="0">
      <selection activeCell="I30" sqref="I30:K30"/>
    </sheetView>
  </sheetViews>
  <sheetFormatPr defaultColWidth="9.140625" defaultRowHeight="12.75"/>
  <cols>
    <col min="1" max="1" width="11.7109375" style="28" customWidth="1"/>
    <col min="2" max="7" width="9" style="28" customWidth="1"/>
    <col min="8" max="8" width="12.7109375" style="28" customWidth="1"/>
    <col min="9" max="11" width="12.7109375" style="127" customWidth="1"/>
    <col min="12" max="14" width="12.7109375" style="28" customWidth="1"/>
    <col min="15" max="15" width="9.140625" style="194"/>
    <col min="16" max="16384" width="9.140625" style="28"/>
  </cols>
  <sheetData>
    <row r="1" spans="1:857" s="26" customFormat="1" ht="24" customHeight="1">
      <c r="A1" s="540" t="s">
        <v>69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447"/>
      <c r="O1" s="194"/>
    </row>
    <row r="2" spans="1:857" s="26" customFormat="1" ht="21" customHeight="1">
      <c r="A2" s="323"/>
      <c r="B2" s="323"/>
      <c r="C2" s="323"/>
      <c r="D2" s="323"/>
      <c r="E2" s="323"/>
      <c r="F2" s="323"/>
      <c r="G2" s="323"/>
      <c r="H2" s="323"/>
      <c r="I2" s="201"/>
      <c r="J2" s="201"/>
      <c r="K2" s="201"/>
      <c r="L2" s="323"/>
      <c r="M2" s="323"/>
      <c r="O2" s="194"/>
    </row>
    <row r="3" spans="1:857" ht="21" customHeight="1" thickBot="1">
      <c r="A3" s="27"/>
      <c r="B3" s="27"/>
      <c r="C3" s="27"/>
      <c r="D3" s="27"/>
      <c r="E3" s="27"/>
    </row>
    <row r="4" spans="1:857" s="34" customFormat="1" ht="30.75" customHeight="1" thickBot="1">
      <c r="A4" s="537" t="s">
        <v>281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9"/>
      <c r="N4" s="35"/>
      <c r="O4" s="197"/>
    </row>
    <row r="5" spans="1:857" s="34" customFormat="1" ht="30.75" customHeight="1" thickBot="1">
      <c r="A5" s="324"/>
      <c r="B5" s="324"/>
      <c r="C5" s="324"/>
      <c r="D5" s="324"/>
      <c r="E5" s="324"/>
      <c r="F5" s="324"/>
      <c r="G5" s="324"/>
      <c r="H5" s="324"/>
      <c r="I5" s="329"/>
      <c r="J5" s="421"/>
      <c r="K5" s="329"/>
      <c r="L5" s="329"/>
      <c r="M5" s="329"/>
      <c r="N5" s="275"/>
      <c r="O5" s="193"/>
    </row>
    <row r="6" spans="1:857" s="34" customFormat="1" ht="21.75" customHeight="1" thickBot="1">
      <c r="A6" s="231"/>
      <c r="B6" s="231"/>
      <c r="C6" s="231"/>
      <c r="D6" s="232"/>
      <c r="E6" s="232"/>
      <c r="F6" s="232"/>
      <c r="G6" s="232"/>
      <c r="H6" s="629">
        <v>2015</v>
      </c>
      <c r="I6" s="630"/>
      <c r="J6" s="631"/>
      <c r="K6" s="632">
        <v>2016</v>
      </c>
      <c r="L6" s="633"/>
      <c r="M6" s="634"/>
      <c r="O6" s="197"/>
    </row>
    <row r="7" spans="1:857" s="34" customFormat="1" ht="6.75" customHeight="1" thickBot="1">
      <c r="A7" s="436"/>
      <c r="B7" s="436"/>
      <c r="C7" s="436"/>
      <c r="D7" s="436"/>
      <c r="E7" s="436"/>
      <c r="F7" s="437"/>
      <c r="G7" s="233"/>
      <c r="H7" s="233"/>
      <c r="I7" s="233"/>
      <c r="J7" s="233"/>
      <c r="K7" s="234"/>
      <c r="L7" s="234"/>
      <c r="M7" s="71"/>
      <c r="O7" s="193"/>
    </row>
    <row r="8" spans="1:857" s="34" customFormat="1" ht="30.75" customHeight="1" thickBot="1">
      <c r="A8" s="529"/>
      <c r="B8" s="529"/>
      <c r="C8" s="529"/>
      <c r="D8" s="529"/>
      <c r="E8" s="529"/>
      <c r="F8" s="529"/>
      <c r="G8" s="643"/>
      <c r="H8" s="438" t="s">
        <v>171</v>
      </c>
      <c r="I8" s="439" t="s">
        <v>172</v>
      </c>
      <c r="J8" s="439" t="s">
        <v>27</v>
      </c>
      <c r="K8" s="439" t="s">
        <v>171</v>
      </c>
      <c r="L8" s="439" t="s">
        <v>172</v>
      </c>
      <c r="M8" s="306" t="s">
        <v>27</v>
      </c>
      <c r="O8" s="35"/>
      <c r="P8" s="193"/>
    </row>
    <row r="9" spans="1:857" s="34" customFormat="1" ht="15" customHeight="1" thickBot="1">
      <c r="A9" s="641" t="s">
        <v>267</v>
      </c>
      <c r="B9" s="641"/>
      <c r="C9" s="641"/>
      <c r="D9" s="641"/>
      <c r="E9" s="641"/>
      <c r="F9" s="641"/>
      <c r="G9" s="642"/>
      <c r="H9" s="83"/>
      <c r="I9" s="83"/>
      <c r="J9" s="83"/>
      <c r="K9" s="235"/>
      <c r="L9" s="235"/>
      <c r="M9" s="83"/>
      <c r="O9" s="192"/>
      <c r="P9" s="193"/>
    </row>
    <row r="10" spans="1:857" s="189" customFormat="1" ht="15" customHeight="1">
      <c r="A10" s="647" t="s">
        <v>14</v>
      </c>
      <c r="B10" s="648"/>
      <c r="C10" s="648"/>
      <c r="D10" s="648"/>
      <c r="E10" s="648"/>
      <c r="F10" s="648"/>
      <c r="G10" s="649"/>
      <c r="H10" s="435"/>
      <c r="I10" s="435"/>
      <c r="J10" s="440">
        <f>H10+I10</f>
        <v>0</v>
      </c>
      <c r="K10" s="435"/>
      <c r="L10" s="435"/>
      <c r="M10" s="441">
        <f>K10+L10</f>
        <v>0</v>
      </c>
      <c r="O10" s="191"/>
      <c r="P10" s="195"/>
    </row>
    <row r="11" spans="1:857" s="34" customFormat="1" ht="15" customHeight="1">
      <c r="A11" s="650" t="s">
        <v>26</v>
      </c>
      <c r="B11" s="651"/>
      <c r="C11" s="651"/>
      <c r="D11" s="651"/>
      <c r="E11" s="651"/>
      <c r="F11" s="651"/>
      <c r="G11" s="652"/>
      <c r="H11" s="434"/>
      <c r="I11" s="434"/>
      <c r="J11" s="237">
        <f t="shared" ref="J11:J23" si="0">H11+I11</f>
        <v>0</v>
      </c>
      <c r="K11" s="434"/>
      <c r="L11" s="434"/>
      <c r="M11" s="319">
        <f t="shared" ref="M11:M23" si="1">K11+L11</f>
        <v>0</v>
      </c>
      <c r="O11" s="192"/>
      <c r="P11" s="193"/>
    </row>
    <row r="12" spans="1:857" s="34" customFormat="1" ht="15" customHeight="1">
      <c r="A12" s="555" t="s">
        <v>167</v>
      </c>
      <c r="B12" s="556"/>
      <c r="C12" s="556"/>
      <c r="D12" s="556"/>
      <c r="E12" s="556"/>
      <c r="F12" s="556"/>
      <c r="G12" s="557"/>
      <c r="H12" s="434"/>
      <c r="I12" s="434"/>
      <c r="J12" s="237">
        <f t="shared" si="0"/>
        <v>0</v>
      </c>
      <c r="K12" s="434"/>
      <c r="L12" s="434"/>
      <c r="M12" s="319">
        <f t="shared" si="1"/>
        <v>0</v>
      </c>
      <c r="O12" s="35"/>
      <c r="P12" s="193"/>
    </row>
    <row r="13" spans="1:857" s="34" customFormat="1" ht="15" customHeight="1">
      <c r="A13" s="555" t="s">
        <v>168</v>
      </c>
      <c r="B13" s="556"/>
      <c r="C13" s="556"/>
      <c r="D13" s="556"/>
      <c r="E13" s="556"/>
      <c r="F13" s="556"/>
      <c r="G13" s="557"/>
      <c r="H13" s="434"/>
      <c r="I13" s="434"/>
      <c r="J13" s="237">
        <f t="shared" si="0"/>
        <v>0</v>
      </c>
      <c r="K13" s="434"/>
      <c r="L13" s="434"/>
      <c r="M13" s="319">
        <f t="shared" si="1"/>
        <v>0</v>
      </c>
      <c r="O13" s="35"/>
      <c r="P13" s="193"/>
    </row>
    <row r="14" spans="1:857" s="34" customFormat="1" ht="15" customHeight="1">
      <c r="A14" s="650" t="s">
        <v>15</v>
      </c>
      <c r="B14" s="651"/>
      <c r="C14" s="651"/>
      <c r="D14" s="651"/>
      <c r="E14" s="651"/>
      <c r="F14" s="651"/>
      <c r="G14" s="652"/>
      <c r="H14" s="434"/>
      <c r="I14" s="434"/>
      <c r="J14" s="237">
        <f t="shared" si="0"/>
        <v>0</v>
      </c>
      <c r="K14" s="434"/>
      <c r="L14" s="434"/>
      <c r="M14" s="319">
        <f t="shared" si="1"/>
        <v>0</v>
      </c>
      <c r="O14" s="35"/>
      <c r="P14" s="193"/>
    </row>
    <row r="15" spans="1:857" s="190" customFormat="1" ht="15" customHeight="1">
      <c r="A15" s="555" t="s">
        <v>163</v>
      </c>
      <c r="B15" s="556"/>
      <c r="C15" s="556"/>
      <c r="D15" s="556"/>
      <c r="E15" s="556"/>
      <c r="F15" s="556"/>
      <c r="G15" s="557"/>
      <c r="H15" s="434"/>
      <c r="I15" s="434"/>
      <c r="J15" s="237">
        <f t="shared" si="0"/>
        <v>0</v>
      </c>
      <c r="K15" s="434"/>
      <c r="L15" s="434"/>
      <c r="M15" s="319">
        <f t="shared" si="1"/>
        <v>0</v>
      </c>
      <c r="O15" s="191"/>
      <c r="P15" s="195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  <c r="IW15" s="189"/>
      <c r="IX15" s="189"/>
      <c r="IY15" s="189"/>
      <c r="IZ15" s="189"/>
      <c r="JA15" s="189"/>
      <c r="JB15" s="189"/>
      <c r="JC15" s="189"/>
      <c r="JD15" s="189"/>
      <c r="JE15" s="189"/>
      <c r="JF15" s="189"/>
      <c r="JG15" s="189"/>
      <c r="JH15" s="189"/>
      <c r="JI15" s="189"/>
      <c r="JJ15" s="189"/>
      <c r="JK15" s="189"/>
      <c r="JL15" s="189"/>
      <c r="JM15" s="189"/>
      <c r="JN15" s="189"/>
      <c r="JO15" s="189"/>
      <c r="JP15" s="189"/>
      <c r="JQ15" s="189"/>
      <c r="JR15" s="189"/>
      <c r="JS15" s="189"/>
      <c r="JT15" s="189"/>
      <c r="JU15" s="189"/>
      <c r="JV15" s="189"/>
      <c r="JW15" s="189"/>
      <c r="JX15" s="189"/>
      <c r="JY15" s="189"/>
      <c r="JZ15" s="189"/>
      <c r="KA15" s="189"/>
      <c r="KB15" s="189"/>
      <c r="KC15" s="189"/>
      <c r="KD15" s="189"/>
      <c r="KE15" s="189"/>
      <c r="KF15" s="189"/>
      <c r="KG15" s="189"/>
      <c r="KH15" s="189"/>
      <c r="KI15" s="189"/>
      <c r="KJ15" s="189"/>
      <c r="KK15" s="189"/>
      <c r="KL15" s="189"/>
      <c r="KM15" s="189"/>
      <c r="KN15" s="189"/>
      <c r="KO15" s="189"/>
      <c r="KP15" s="189"/>
      <c r="KQ15" s="189"/>
      <c r="KR15" s="189"/>
      <c r="KS15" s="189"/>
      <c r="KT15" s="189"/>
      <c r="KU15" s="189"/>
      <c r="KV15" s="189"/>
      <c r="KW15" s="189"/>
      <c r="KX15" s="189"/>
      <c r="KY15" s="189"/>
      <c r="KZ15" s="189"/>
      <c r="LA15" s="189"/>
      <c r="LB15" s="189"/>
      <c r="LC15" s="189"/>
      <c r="LD15" s="189"/>
      <c r="LE15" s="189"/>
      <c r="LF15" s="189"/>
      <c r="LG15" s="189"/>
      <c r="LH15" s="189"/>
      <c r="LI15" s="189"/>
      <c r="LJ15" s="189"/>
      <c r="LK15" s="189"/>
      <c r="LL15" s="189"/>
      <c r="LM15" s="189"/>
      <c r="LN15" s="189"/>
      <c r="LO15" s="189"/>
      <c r="LP15" s="189"/>
      <c r="LQ15" s="189"/>
      <c r="LR15" s="189"/>
      <c r="LS15" s="189"/>
      <c r="LT15" s="189"/>
      <c r="LU15" s="189"/>
      <c r="LV15" s="189"/>
      <c r="LW15" s="189"/>
      <c r="LX15" s="189"/>
      <c r="LY15" s="189"/>
      <c r="LZ15" s="189"/>
      <c r="MA15" s="189"/>
      <c r="MB15" s="189"/>
      <c r="MC15" s="189"/>
      <c r="MD15" s="189"/>
      <c r="ME15" s="189"/>
      <c r="MF15" s="189"/>
      <c r="MG15" s="189"/>
      <c r="MH15" s="189"/>
      <c r="MI15" s="189"/>
      <c r="MJ15" s="189"/>
      <c r="MK15" s="189"/>
      <c r="ML15" s="189"/>
      <c r="MM15" s="189"/>
      <c r="MN15" s="189"/>
      <c r="MO15" s="189"/>
      <c r="MP15" s="189"/>
      <c r="MQ15" s="189"/>
      <c r="MR15" s="189"/>
      <c r="MS15" s="189"/>
      <c r="MT15" s="189"/>
      <c r="MU15" s="189"/>
      <c r="MV15" s="189"/>
      <c r="MW15" s="189"/>
      <c r="MX15" s="189"/>
      <c r="MY15" s="189"/>
      <c r="MZ15" s="189"/>
      <c r="NA15" s="189"/>
      <c r="NB15" s="189"/>
      <c r="NC15" s="189"/>
      <c r="ND15" s="189"/>
      <c r="NE15" s="189"/>
      <c r="NF15" s="189"/>
      <c r="NG15" s="189"/>
      <c r="NH15" s="189"/>
      <c r="NI15" s="189"/>
      <c r="NJ15" s="189"/>
      <c r="NK15" s="189"/>
      <c r="NL15" s="189"/>
      <c r="NM15" s="189"/>
      <c r="NN15" s="189"/>
      <c r="NO15" s="189"/>
      <c r="NP15" s="189"/>
      <c r="NQ15" s="189"/>
      <c r="NR15" s="189"/>
      <c r="NS15" s="189"/>
      <c r="NT15" s="189"/>
      <c r="NU15" s="189"/>
      <c r="NV15" s="189"/>
      <c r="NW15" s="189"/>
      <c r="NX15" s="189"/>
      <c r="NY15" s="189"/>
      <c r="NZ15" s="189"/>
      <c r="OA15" s="189"/>
      <c r="OB15" s="189"/>
      <c r="OC15" s="189"/>
      <c r="OD15" s="189"/>
      <c r="OE15" s="189"/>
      <c r="OF15" s="189"/>
      <c r="OG15" s="189"/>
      <c r="OH15" s="189"/>
      <c r="OI15" s="189"/>
      <c r="OJ15" s="189"/>
      <c r="OK15" s="189"/>
      <c r="OL15" s="189"/>
      <c r="OM15" s="189"/>
      <c r="ON15" s="189"/>
      <c r="OO15" s="189"/>
      <c r="OP15" s="189"/>
      <c r="OQ15" s="189"/>
      <c r="OR15" s="189"/>
      <c r="OS15" s="189"/>
      <c r="OT15" s="189"/>
      <c r="OU15" s="189"/>
      <c r="OV15" s="189"/>
      <c r="OW15" s="189"/>
      <c r="OX15" s="189"/>
      <c r="OY15" s="189"/>
      <c r="OZ15" s="189"/>
      <c r="PA15" s="189"/>
      <c r="PB15" s="189"/>
      <c r="PC15" s="189"/>
      <c r="PD15" s="189"/>
      <c r="PE15" s="189"/>
      <c r="PF15" s="189"/>
      <c r="PG15" s="189"/>
      <c r="PH15" s="189"/>
      <c r="PI15" s="189"/>
      <c r="PJ15" s="189"/>
      <c r="PK15" s="189"/>
      <c r="PL15" s="189"/>
      <c r="PM15" s="189"/>
      <c r="PN15" s="189"/>
      <c r="PO15" s="189"/>
      <c r="PP15" s="189"/>
      <c r="PQ15" s="189"/>
      <c r="PR15" s="189"/>
      <c r="PS15" s="189"/>
      <c r="PT15" s="189"/>
      <c r="PU15" s="189"/>
      <c r="PV15" s="189"/>
      <c r="PW15" s="189"/>
      <c r="PX15" s="189"/>
      <c r="PY15" s="189"/>
      <c r="PZ15" s="189"/>
      <c r="QA15" s="189"/>
      <c r="QB15" s="189"/>
      <c r="QC15" s="189"/>
      <c r="QD15" s="189"/>
      <c r="QE15" s="189"/>
      <c r="QF15" s="189"/>
      <c r="QG15" s="189"/>
      <c r="QH15" s="189"/>
      <c r="QI15" s="189"/>
      <c r="QJ15" s="189"/>
      <c r="QK15" s="189"/>
      <c r="QL15" s="189"/>
      <c r="QM15" s="189"/>
      <c r="QN15" s="189"/>
      <c r="QO15" s="189"/>
      <c r="QP15" s="189"/>
      <c r="QQ15" s="189"/>
      <c r="QR15" s="189"/>
      <c r="QS15" s="189"/>
      <c r="QT15" s="189"/>
      <c r="QU15" s="189"/>
      <c r="QV15" s="189"/>
      <c r="QW15" s="189"/>
      <c r="QX15" s="189"/>
      <c r="QY15" s="189"/>
      <c r="QZ15" s="189"/>
      <c r="RA15" s="189"/>
      <c r="RB15" s="189"/>
      <c r="RC15" s="189"/>
      <c r="RD15" s="189"/>
      <c r="RE15" s="189"/>
      <c r="RF15" s="189"/>
      <c r="RG15" s="189"/>
      <c r="RH15" s="189"/>
      <c r="RI15" s="189"/>
      <c r="RJ15" s="189"/>
      <c r="RK15" s="189"/>
      <c r="RL15" s="189"/>
      <c r="RM15" s="189"/>
      <c r="RN15" s="189"/>
      <c r="RO15" s="189"/>
      <c r="RP15" s="189"/>
      <c r="RQ15" s="189"/>
      <c r="RR15" s="189"/>
      <c r="RS15" s="189"/>
      <c r="RT15" s="189"/>
      <c r="RU15" s="189"/>
      <c r="RV15" s="189"/>
      <c r="RW15" s="189"/>
      <c r="RX15" s="189"/>
      <c r="RY15" s="189"/>
      <c r="RZ15" s="189"/>
      <c r="SA15" s="189"/>
      <c r="SB15" s="189"/>
      <c r="SC15" s="189"/>
      <c r="SD15" s="189"/>
      <c r="SE15" s="189"/>
      <c r="SF15" s="189"/>
      <c r="SG15" s="189"/>
      <c r="SH15" s="189"/>
      <c r="SI15" s="189"/>
      <c r="SJ15" s="189"/>
      <c r="SK15" s="189"/>
      <c r="SL15" s="189"/>
      <c r="SM15" s="189"/>
      <c r="SN15" s="189"/>
      <c r="SO15" s="189"/>
      <c r="SP15" s="189"/>
      <c r="SQ15" s="189"/>
      <c r="SR15" s="189"/>
      <c r="SS15" s="189"/>
      <c r="ST15" s="189"/>
      <c r="SU15" s="189"/>
      <c r="SV15" s="189"/>
      <c r="SW15" s="189"/>
      <c r="SX15" s="189"/>
      <c r="SY15" s="189"/>
      <c r="SZ15" s="189"/>
      <c r="TA15" s="189"/>
      <c r="TB15" s="189"/>
      <c r="TC15" s="189"/>
      <c r="TD15" s="189"/>
      <c r="TE15" s="189"/>
      <c r="TF15" s="189"/>
      <c r="TG15" s="189"/>
      <c r="TH15" s="189"/>
      <c r="TI15" s="189"/>
      <c r="TJ15" s="189"/>
      <c r="TK15" s="189"/>
      <c r="TL15" s="189"/>
      <c r="TM15" s="189"/>
      <c r="TN15" s="189"/>
      <c r="TO15" s="189"/>
      <c r="TP15" s="189"/>
      <c r="TQ15" s="189"/>
      <c r="TR15" s="189"/>
      <c r="TS15" s="189"/>
      <c r="TT15" s="189"/>
      <c r="TU15" s="189"/>
      <c r="TV15" s="189"/>
      <c r="TW15" s="189"/>
      <c r="TX15" s="189"/>
      <c r="TY15" s="189"/>
      <c r="TZ15" s="189"/>
      <c r="UA15" s="189"/>
      <c r="UB15" s="189"/>
      <c r="UC15" s="189"/>
      <c r="UD15" s="189"/>
      <c r="UE15" s="189"/>
      <c r="UF15" s="189"/>
      <c r="UG15" s="189"/>
      <c r="UH15" s="189"/>
      <c r="UI15" s="189"/>
      <c r="UJ15" s="189"/>
      <c r="UK15" s="189"/>
      <c r="UL15" s="189"/>
      <c r="UM15" s="189"/>
      <c r="UN15" s="189"/>
      <c r="UO15" s="189"/>
      <c r="UP15" s="189"/>
      <c r="UQ15" s="189"/>
      <c r="UR15" s="189"/>
      <c r="US15" s="189"/>
      <c r="UT15" s="189"/>
      <c r="UU15" s="189"/>
      <c r="UV15" s="189"/>
      <c r="UW15" s="189"/>
      <c r="UX15" s="189"/>
      <c r="UY15" s="189"/>
      <c r="UZ15" s="189"/>
      <c r="VA15" s="189"/>
      <c r="VB15" s="189"/>
      <c r="VC15" s="189"/>
      <c r="VD15" s="189"/>
      <c r="VE15" s="189"/>
      <c r="VF15" s="189"/>
      <c r="VG15" s="189"/>
      <c r="VH15" s="189"/>
      <c r="VI15" s="189"/>
      <c r="VJ15" s="189"/>
      <c r="VK15" s="189"/>
      <c r="VL15" s="189"/>
      <c r="VM15" s="189"/>
      <c r="VN15" s="189"/>
      <c r="VO15" s="189"/>
      <c r="VP15" s="189"/>
      <c r="VQ15" s="189"/>
      <c r="VR15" s="189"/>
      <c r="VS15" s="189"/>
      <c r="VT15" s="189"/>
      <c r="VU15" s="189"/>
      <c r="VV15" s="189"/>
      <c r="VW15" s="189"/>
      <c r="VX15" s="189"/>
      <c r="VY15" s="189"/>
      <c r="VZ15" s="189"/>
      <c r="WA15" s="189"/>
      <c r="WB15" s="189"/>
      <c r="WC15" s="189"/>
      <c r="WD15" s="189"/>
      <c r="WE15" s="189"/>
      <c r="WF15" s="189"/>
      <c r="WG15" s="189"/>
      <c r="WH15" s="189"/>
      <c r="WI15" s="189"/>
      <c r="WJ15" s="189"/>
      <c r="WK15" s="189"/>
      <c r="WL15" s="189"/>
      <c r="WM15" s="189"/>
      <c r="WN15" s="189"/>
      <c r="WO15" s="189"/>
      <c r="WP15" s="189"/>
      <c r="WQ15" s="189"/>
      <c r="WR15" s="189"/>
      <c r="WS15" s="189"/>
      <c r="WT15" s="189"/>
      <c r="WU15" s="189"/>
      <c r="WV15" s="189"/>
      <c r="WW15" s="189"/>
      <c r="WX15" s="189"/>
      <c r="WY15" s="189"/>
      <c r="WZ15" s="189"/>
      <c r="XA15" s="189"/>
      <c r="XB15" s="189"/>
      <c r="XC15" s="189"/>
      <c r="XD15" s="189"/>
      <c r="XE15" s="189"/>
      <c r="XF15" s="189"/>
      <c r="XG15" s="189"/>
      <c r="XH15" s="189"/>
      <c r="XI15" s="189"/>
      <c r="XJ15" s="189"/>
      <c r="XK15" s="189"/>
      <c r="XL15" s="189"/>
      <c r="XM15" s="189"/>
      <c r="XN15" s="189"/>
      <c r="XO15" s="189"/>
      <c r="XP15" s="189"/>
      <c r="XQ15" s="189"/>
      <c r="XR15" s="189"/>
      <c r="XS15" s="189"/>
      <c r="XT15" s="189"/>
      <c r="XU15" s="189"/>
      <c r="XV15" s="189"/>
      <c r="XW15" s="189"/>
      <c r="XX15" s="189"/>
      <c r="XY15" s="189"/>
      <c r="XZ15" s="189"/>
      <c r="YA15" s="189"/>
      <c r="YB15" s="189"/>
      <c r="YC15" s="189"/>
      <c r="YD15" s="189"/>
      <c r="YE15" s="189"/>
      <c r="YF15" s="189"/>
      <c r="YG15" s="189"/>
      <c r="YH15" s="189"/>
      <c r="YI15" s="189"/>
      <c r="YJ15" s="189"/>
      <c r="YK15" s="189"/>
      <c r="YL15" s="189"/>
      <c r="YM15" s="189"/>
      <c r="YN15" s="189"/>
      <c r="YO15" s="189"/>
      <c r="YP15" s="189"/>
      <c r="YQ15" s="189"/>
      <c r="YR15" s="189"/>
      <c r="YS15" s="189"/>
      <c r="YT15" s="189"/>
      <c r="YU15" s="189"/>
      <c r="YV15" s="189"/>
      <c r="YW15" s="189"/>
      <c r="YX15" s="189"/>
      <c r="YY15" s="189"/>
      <c r="YZ15" s="189"/>
      <c r="ZA15" s="189"/>
      <c r="ZB15" s="189"/>
      <c r="ZC15" s="189"/>
      <c r="ZD15" s="189"/>
      <c r="ZE15" s="189"/>
      <c r="ZF15" s="189"/>
      <c r="ZG15" s="189"/>
      <c r="ZH15" s="189"/>
      <c r="ZI15" s="189"/>
      <c r="ZJ15" s="189"/>
      <c r="ZK15" s="189"/>
      <c r="ZL15" s="189"/>
      <c r="ZM15" s="189"/>
      <c r="ZN15" s="189"/>
      <c r="ZO15" s="189"/>
      <c r="ZP15" s="189"/>
      <c r="ZQ15" s="189"/>
      <c r="ZR15" s="189"/>
      <c r="ZS15" s="189"/>
      <c r="ZT15" s="189"/>
      <c r="ZU15" s="189"/>
      <c r="ZV15" s="189"/>
      <c r="ZW15" s="189"/>
      <c r="ZX15" s="189"/>
      <c r="ZY15" s="189"/>
      <c r="ZZ15" s="189"/>
      <c r="AAA15" s="189"/>
      <c r="AAB15" s="189"/>
      <c r="AAC15" s="189"/>
      <c r="AAD15" s="189"/>
      <c r="AAE15" s="189"/>
      <c r="AAF15" s="189"/>
      <c r="AAG15" s="189"/>
      <c r="AAH15" s="189"/>
      <c r="AAI15" s="189"/>
      <c r="AAJ15" s="189"/>
      <c r="AAK15" s="189"/>
      <c r="AAL15" s="189"/>
      <c r="AAM15" s="189"/>
      <c r="AAN15" s="189"/>
      <c r="AAO15" s="189"/>
      <c r="AAP15" s="189"/>
      <c r="AAQ15" s="189"/>
      <c r="AAR15" s="189"/>
      <c r="AAS15" s="189"/>
      <c r="AAT15" s="189"/>
      <c r="AAU15" s="189"/>
      <c r="AAV15" s="189"/>
      <c r="AAW15" s="189"/>
      <c r="AAX15" s="189"/>
      <c r="AAY15" s="189"/>
      <c r="AAZ15" s="189"/>
      <c r="ABA15" s="189"/>
      <c r="ABB15" s="189"/>
      <c r="ABC15" s="189"/>
      <c r="ABD15" s="189"/>
      <c r="ABE15" s="189"/>
      <c r="ABF15" s="189"/>
      <c r="ABG15" s="189"/>
      <c r="ABH15" s="189"/>
      <c r="ABI15" s="189"/>
      <c r="ABJ15" s="189"/>
      <c r="ABK15" s="189"/>
      <c r="ABL15" s="189"/>
      <c r="ABM15" s="189"/>
      <c r="ABN15" s="189"/>
      <c r="ABO15" s="189"/>
      <c r="ABP15" s="189"/>
      <c r="ABQ15" s="189"/>
      <c r="ABR15" s="189"/>
      <c r="ABS15" s="189"/>
      <c r="ABT15" s="189"/>
      <c r="ABU15" s="189"/>
      <c r="ABV15" s="189"/>
      <c r="ABW15" s="189"/>
      <c r="ABX15" s="189"/>
      <c r="ABY15" s="189"/>
      <c r="ABZ15" s="189"/>
      <c r="ACA15" s="189"/>
      <c r="ACB15" s="189"/>
      <c r="ACC15" s="189"/>
      <c r="ACD15" s="189"/>
      <c r="ACE15" s="189"/>
      <c r="ACF15" s="189"/>
      <c r="ACG15" s="189"/>
      <c r="ACH15" s="189"/>
      <c r="ACI15" s="189"/>
      <c r="ACJ15" s="189"/>
      <c r="ACK15" s="189"/>
      <c r="ACL15" s="189"/>
      <c r="ACM15" s="189"/>
      <c r="ACN15" s="189"/>
      <c r="ACO15" s="189"/>
      <c r="ACP15" s="189"/>
      <c r="ACQ15" s="189"/>
      <c r="ACR15" s="189"/>
      <c r="ACS15" s="189"/>
      <c r="ACT15" s="189"/>
      <c r="ACU15" s="189"/>
      <c r="ACV15" s="189"/>
      <c r="ACW15" s="189"/>
      <c r="ACX15" s="189"/>
      <c r="ACY15" s="189"/>
      <c r="ACZ15" s="189"/>
      <c r="ADA15" s="189"/>
      <c r="ADB15" s="189"/>
      <c r="ADC15" s="189"/>
      <c r="ADD15" s="189"/>
      <c r="ADE15" s="189"/>
      <c r="ADF15" s="189"/>
      <c r="ADG15" s="189"/>
      <c r="ADH15" s="189"/>
      <c r="ADI15" s="189"/>
      <c r="ADJ15" s="189"/>
      <c r="ADK15" s="189"/>
      <c r="ADL15" s="189"/>
      <c r="ADM15" s="189"/>
      <c r="ADN15" s="189"/>
      <c r="ADO15" s="189"/>
      <c r="ADP15" s="189"/>
      <c r="ADQ15" s="189"/>
      <c r="ADR15" s="189"/>
      <c r="ADS15" s="189"/>
      <c r="ADT15" s="189"/>
      <c r="ADU15" s="189"/>
      <c r="ADV15" s="189"/>
      <c r="ADW15" s="189"/>
      <c r="ADX15" s="189"/>
      <c r="ADY15" s="189"/>
      <c r="ADZ15" s="189"/>
      <c r="AEA15" s="189"/>
      <c r="AEB15" s="189"/>
      <c r="AEC15" s="189"/>
      <c r="AED15" s="189"/>
      <c r="AEE15" s="189"/>
      <c r="AEF15" s="189"/>
      <c r="AEG15" s="189"/>
      <c r="AEH15" s="189"/>
      <c r="AEI15" s="189"/>
      <c r="AEJ15" s="189"/>
      <c r="AEK15" s="189"/>
      <c r="AEL15" s="189"/>
      <c r="AEM15" s="189"/>
      <c r="AEN15" s="189"/>
      <c r="AEO15" s="189"/>
      <c r="AEP15" s="189"/>
      <c r="AEQ15" s="189"/>
      <c r="AER15" s="189"/>
      <c r="AES15" s="189"/>
      <c r="AET15" s="189"/>
      <c r="AEU15" s="189"/>
      <c r="AEV15" s="189"/>
      <c r="AEW15" s="189"/>
      <c r="AEX15" s="189"/>
      <c r="AEY15" s="189"/>
      <c r="AEZ15" s="189"/>
      <c r="AFA15" s="189"/>
      <c r="AFB15" s="189"/>
      <c r="AFC15" s="189"/>
      <c r="AFD15" s="189"/>
      <c r="AFE15" s="189"/>
      <c r="AFF15" s="189"/>
      <c r="AFG15" s="189"/>
      <c r="AFH15" s="189"/>
      <c r="AFI15" s="189"/>
      <c r="AFJ15" s="189"/>
      <c r="AFK15" s="189"/>
      <c r="AFL15" s="189"/>
      <c r="AFM15" s="189"/>
      <c r="AFN15" s="189"/>
      <c r="AFO15" s="189"/>
      <c r="AFP15" s="189"/>
      <c r="AFQ15" s="189"/>
      <c r="AFR15" s="189"/>
      <c r="AFS15" s="189"/>
      <c r="AFT15" s="189"/>
      <c r="AFU15" s="189"/>
      <c r="AFV15" s="189"/>
      <c r="AFW15" s="189"/>
      <c r="AFX15" s="189"/>
      <c r="AFY15" s="189"/>
    </row>
    <row r="16" spans="1:857" s="189" customFormat="1" ht="15" customHeight="1">
      <c r="A16" s="555" t="s">
        <v>16</v>
      </c>
      <c r="B16" s="556"/>
      <c r="C16" s="556"/>
      <c r="D16" s="556"/>
      <c r="E16" s="556"/>
      <c r="F16" s="556"/>
      <c r="G16" s="557"/>
      <c r="H16" s="434"/>
      <c r="I16" s="916"/>
      <c r="J16" s="237">
        <f>H16</f>
        <v>0</v>
      </c>
      <c r="K16" s="434"/>
      <c r="L16" s="916"/>
      <c r="M16" s="319">
        <f>K16</f>
        <v>0</v>
      </c>
      <c r="O16" s="191"/>
      <c r="P16" s="195"/>
    </row>
    <row r="17" spans="1:19" s="34" customFormat="1" ht="15" customHeight="1">
      <c r="A17" s="555" t="s">
        <v>17</v>
      </c>
      <c r="B17" s="556"/>
      <c r="C17" s="556"/>
      <c r="D17" s="556"/>
      <c r="E17" s="556"/>
      <c r="F17" s="556"/>
      <c r="G17" s="557"/>
      <c r="H17" s="434"/>
      <c r="I17" s="434"/>
      <c r="J17" s="237">
        <f t="shared" si="0"/>
        <v>0</v>
      </c>
      <c r="K17" s="434"/>
      <c r="L17" s="434"/>
      <c r="M17" s="319">
        <f t="shared" si="1"/>
        <v>0</v>
      </c>
      <c r="O17" s="35"/>
      <c r="P17" s="193"/>
      <c r="S17" s="199"/>
    </row>
    <row r="18" spans="1:19" s="34" customFormat="1" ht="15" customHeight="1">
      <c r="A18" s="555" t="s">
        <v>18</v>
      </c>
      <c r="B18" s="556"/>
      <c r="C18" s="556"/>
      <c r="D18" s="556"/>
      <c r="E18" s="556"/>
      <c r="F18" s="556"/>
      <c r="G18" s="557"/>
      <c r="H18" s="434"/>
      <c r="I18" s="434"/>
      <c r="J18" s="237">
        <f t="shared" si="0"/>
        <v>0</v>
      </c>
      <c r="K18" s="434"/>
      <c r="L18" s="434"/>
      <c r="M18" s="319">
        <f t="shared" si="1"/>
        <v>0</v>
      </c>
      <c r="O18" s="35"/>
      <c r="P18" s="193"/>
      <c r="S18" s="72"/>
    </row>
    <row r="19" spans="1:19" s="34" customFormat="1" ht="15" customHeight="1">
      <c r="A19" s="644" t="s">
        <v>269</v>
      </c>
      <c r="B19" s="645"/>
      <c r="C19" s="645"/>
      <c r="D19" s="645"/>
      <c r="E19" s="645"/>
      <c r="F19" s="645"/>
      <c r="G19" s="646"/>
      <c r="H19" s="434"/>
      <c r="I19" s="434"/>
      <c r="J19" s="237">
        <f t="shared" si="0"/>
        <v>0</v>
      </c>
      <c r="K19" s="434"/>
      <c r="L19" s="434"/>
      <c r="M19" s="319">
        <f t="shared" si="1"/>
        <v>0</v>
      </c>
      <c r="O19" s="35"/>
      <c r="P19" s="193"/>
    </row>
    <row r="20" spans="1:19" s="34" customFormat="1" ht="15" customHeight="1">
      <c r="A20" s="644" t="s">
        <v>280</v>
      </c>
      <c r="B20" s="645"/>
      <c r="C20" s="645"/>
      <c r="D20" s="645"/>
      <c r="E20" s="645"/>
      <c r="F20" s="645"/>
      <c r="G20" s="646"/>
      <c r="H20" s="434"/>
      <c r="I20" s="434"/>
      <c r="J20" s="237">
        <f t="shared" si="0"/>
        <v>0</v>
      </c>
      <c r="K20" s="434"/>
      <c r="L20" s="434"/>
      <c r="M20" s="319">
        <f t="shared" si="1"/>
        <v>0</v>
      </c>
      <c r="O20" s="35"/>
      <c r="P20" s="193"/>
    </row>
    <row r="21" spans="1:19" s="34" customFormat="1" ht="15" customHeight="1">
      <c r="A21" s="635" t="s">
        <v>307</v>
      </c>
      <c r="B21" s="636"/>
      <c r="C21" s="636"/>
      <c r="D21" s="636"/>
      <c r="E21" s="636"/>
      <c r="F21" s="636"/>
      <c r="G21" s="637"/>
      <c r="H21" s="280"/>
      <c r="I21" s="280"/>
      <c r="J21" s="237">
        <f t="shared" si="0"/>
        <v>0</v>
      </c>
      <c r="K21" s="278"/>
      <c r="L21" s="278"/>
      <c r="M21" s="319">
        <f t="shared" si="1"/>
        <v>0</v>
      </c>
      <c r="O21" s="197"/>
      <c r="P21" s="193"/>
    </row>
    <row r="22" spans="1:19" s="34" customFormat="1" ht="15" customHeight="1">
      <c r="A22" s="555" t="s">
        <v>218</v>
      </c>
      <c r="B22" s="556"/>
      <c r="C22" s="556"/>
      <c r="D22" s="556"/>
      <c r="E22" s="556"/>
      <c r="F22" s="556"/>
      <c r="G22" s="557"/>
      <c r="H22" s="434"/>
      <c r="I22" s="434"/>
      <c r="J22" s="237">
        <f t="shared" si="0"/>
        <v>0</v>
      </c>
      <c r="K22" s="434"/>
      <c r="L22" s="434"/>
      <c r="M22" s="319">
        <f t="shared" si="1"/>
        <v>0</v>
      </c>
      <c r="O22" s="35"/>
      <c r="P22" s="193"/>
    </row>
    <row r="23" spans="1:19" s="34" customFormat="1" ht="15" customHeight="1" thickBot="1">
      <c r="A23" s="638" t="s">
        <v>27</v>
      </c>
      <c r="B23" s="639"/>
      <c r="C23" s="639"/>
      <c r="D23" s="639"/>
      <c r="E23" s="639"/>
      <c r="F23" s="639"/>
      <c r="G23" s="640"/>
      <c r="H23" s="203">
        <f>H10+H11+H12+H13+H14+H15+H16+H17+H18+H19+H20+H22</f>
        <v>0</v>
      </c>
      <c r="I23" s="203">
        <f>I10+I11+I12+I13+I14+I15+I17+I18+I19+I20+I22</f>
        <v>0</v>
      </c>
      <c r="J23" s="203">
        <f t="shared" si="0"/>
        <v>0</v>
      </c>
      <c r="K23" s="203">
        <f>K10+K11+K12+K13+K14+K15+K16+K17+K18+K19+K20+K22</f>
        <v>0</v>
      </c>
      <c r="L23" s="203">
        <f>L10+L11+L12+L13+L14+L15+L17+L18+L19+L20+L22</f>
        <v>0</v>
      </c>
      <c r="M23" s="85">
        <f t="shared" si="1"/>
        <v>0</v>
      </c>
      <c r="O23" s="35"/>
      <c r="P23" s="193"/>
    </row>
    <row r="24" spans="1:19" s="34" customFormat="1" ht="15" customHeight="1">
      <c r="A24" s="100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7"/>
      <c r="O24" s="193"/>
    </row>
    <row r="25" spans="1:19" s="34" customFormat="1" ht="15" customHeight="1">
      <c r="A25" s="307"/>
      <c r="B25" s="307"/>
      <c r="C25" s="307"/>
      <c r="D25" s="307"/>
      <c r="E25" s="307"/>
      <c r="F25" s="307"/>
      <c r="G25" s="307"/>
      <c r="H25" s="307"/>
      <c r="N25" s="35"/>
      <c r="O25" s="193"/>
    </row>
    <row r="26" spans="1:19" s="34" customFormat="1" ht="15" customHeight="1">
      <c r="A26" s="597" t="s">
        <v>139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35"/>
      <c r="O26" s="193"/>
    </row>
    <row r="27" spans="1:19" s="34" customFormat="1" ht="15" customHeight="1" thickBot="1">
      <c r="A27" s="350"/>
      <c r="B27" s="350"/>
      <c r="C27" s="350"/>
      <c r="D27" s="350"/>
      <c r="E27" s="350"/>
      <c r="F27" s="350"/>
      <c r="G27" s="350"/>
      <c r="H27" s="350"/>
      <c r="I27" s="350"/>
      <c r="J27" s="420"/>
      <c r="K27" s="349"/>
      <c r="L27" s="349"/>
      <c r="M27" s="349"/>
      <c r="N27" s="197"/>
      <c r="O27" s="193"/>
    </row>
    <row r="28" spans="1:19" s="34" customFormat="1" ht="15" customHeight="1">
      <c r="A28" s="601" t="s">
        <v>85</v>
      </c>
      <c r="B28" s="602"/>
      <c r="C28" s="602" t="s">
        <v>124</v>
      </c>
      <c r="D28" s="602"/>
      <c r="E28" s="602"/>
      <c r="F28" s="602"/>
      <c r="G28" s="605" t="s">
        <v>105</v>
      </c>
      <c r="H28" s="605"/>
      <c r="I28" s="607">
        <v>2016</v>
      </c>
      <c r="J28" s="608"/>
      <c r="K28" s="609"/>
      <c r="L28" s="197"/>
      <c r="M28" s="193"/>
    </row>
    <row r="29" spans="1:19" s="34" customFormat="1" ht="15" customHeight="1">
      <c r="A29" s="603"/>
      <c r="B29" s="604"/>
      <c r="C29" s="604"/>
      <c r="D29" s="604"/>
      <c r="E29" s="604"/>
      <c r="F29" s="604"/>
      <c r="G29" s="606"/>
      <c r="H29" s="606"/>
      <c r="I29" s="598" t="s">
        <v>79</v>
      </c>
      <c r="J29" s="599"/>
      <c r="K29" s="600"/>
      <c r="L29" s="35"/>
    </row>
    <row r="30" spans="1:19" s="34" customFormat="1" ht="15" customHeight="1">
      <c r="A30" s="591"/>
      <c r="B30" s="592"/>
      <c r="C30" s="593"/>
      <c r="D30" s="594"/>
      <c r="E30" s="594"/>
      <c r="F30" s="594"/>
      <c r="G30" s="595"/>
      <c r="H30" s="596"/>
      <c r="I30" s="588"/>
      <c r="J30" s="589"/>
      <c r="K30" s="590"/>
      <c r="L30" s="35"/>
      <c r="M30" s="73"/>
    </row>
    <row r="31" spans="1:19" s="34" customFormat="1" ht="15" customHeight="1">
      <c r="A31" s="591"/>
      <c r="B31" s="592"/>
      <c r="C31" s="593"/>
      <c r="D31" s="594"/>
      <c r="E31" s="594"/>
      <c r="F31" s="594"/>
      <c r="G31" s="595"/>
      <c r="H31" s="596"/>
      <c r="I31" s="588"/>
      <c r="J31" s="589"/>
      <c r="K31" s="590"/>
      <c r="L31" s="35"/>
      <c r="M31"/>
    </row>
    <row r="32" spans="1:19" s="34" customFormat="1" ht="15" customHeight="1">
      <c r="A32" s="591"/>
      <c r="B32" s="592"/>
      <c r="C32" s="593"/>
      <c r="D32" s="594"/>
      <c r="E32" s="594"/>
      <c r="F32" s="594"/>
      <c r="G32" s="595"/>
      <c r="H32" s="596"/>
      <c r="I32" s="588"/>
      <c r="J32" s="589"/>
      <c r="K32" s="590"/>
      <c r="L32" s="35"/>
    </row>
    <row r="33" spans="1:20" s="34" customFormat="1" ht="15" customHeight="1">
      <c r="A33" s="591"/>
      <c r="B33" s="592"/>
      <c r="C33" s="593"/>
      <c r="D33" s="594"/>
      <c r="E33" s="594"/>
      <c r="F33" s="594"/>
      <c r="G33" s="595"/>
      <c r="H33" s="596"/>
      <c r="I33" s="588"/>
      <c r="J33" s="589"/>
      <c r="K33" s="590"/>
      <c r="L33" s="35"/>
    </row>
    <row r="34" spans="1:20" s="34" customFormat="1" ht="15" customHeight="1" thickBot="1">
      <c r="A34" s="614"/>
      <c r="B34" s="615"/>
      <c r="C34" s="622"/>
      <c r="D34" s="623"/>
      <c r="E34" s="623"/>
      <c r="F34" s="623"/>
      <c r="G34" s="624"/>
      <c r="H34" s="625"/>
      <c r="I34" s="626"/>
      <c r="J34" s="627"/>
      <c r="K34" s="628"/>
      <c r="L34" s="197"/>
      <c r="M34" s="193"/>
      <c r="O34" s="200"/>
      <c r="P34" s="35"/>
    </row>
    <row r="35" spans="1:20" ht="15" customHeight="1" thickBot="1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O35" s="28"/>
    </row>
    <row r="36" spans="1:20" ht="15" customHeight="1">
      <c r="A36" s="581" t="s">
        <v>140</v>
      </c>
      <c r="B36" s="582"/>
      <c r="C36" s="582"/>
      <c r="D36" s="582"/>
      <c r="E36" s="582"/>
      <c r="F36" s="582"/>
      <c r="G36" s="582"/>
      <c r="H36" s="582"/>
      <c r="I36" s="583"/>
      <c r="J36" s="584"/>
      <c r="K36" s="585"/>
      <c r="L36" s="35"/>
      <c r="M36" s="34"/>
      <c r="O36" s="28"/>
    </row>
    <row r="37" spans="1:20" ht="15" customHeight="1">
      <c r="A37" s="578" t="s">
        <v>141</v>
      </c>
      <c r="B37" s="579"/>
      <c r="C37" s="579"/>
      <c r="D37" s="579"/>
      <c r="E37" s="579"/>
      <c r="F37" s="579"/>
      <c r="G37" s="579"/>
      <c r="H37" s="580"/>
      <c r="I37" s="586"/>
      <c r="J37" s="586"/>
      <c r="K37" s="587"/>
      <c r="L37" s="35"/>
      <c r="M37" s="34"/>
      <c r="O37" s="28"/>
    </row>
    <row r="38" spans="1:20" ht="15" customHeight="1">
      <c r="A38" s="610" t="s">
        <v>282</v>
      </c>
      <c r="B38" s="611"/>
      <c r="C38" s="611"/>
      <c r="D38" s="611"/>
      <c r="E38" s="611"/>
      <c r="F38" s="611"/>
      <c r="G38" s="611"/>
      <c r="H38" s="611"/>
      <c r="I38" s="616"/>
      <c r="J38" s="617"/>
      <c r="K38" s="618"/>
      <c r="L38" s="35"/>
      <c r="M38" s="34"/>
      <c r="O38" s="28"/>
    </row>
    <row r="39" spans="1:20" ht="15" customHeight="1" thickBot="1">
      <c r="A39" s="612" t="s">
        <v>142</v>
      </c>
      <c r="B39" s="613"/>
      <c r="C39" s="613"/>
      <c r="D39" s="613"/>
      <c r="E39" s="613"/>
      <c r="F39" s="613"/>
      <c r="G39" s="613"/>
      <c r="H39" s="613"/>
      <c r="I39" s="619"/>
      <c r="J39" s="620"/>
      <c r="K39" s="621"/>
      <c r="L39" s="35"/>
      <c r="M39" s="34"/>
      <c r="O39" s="28"/>
    </row>
    <row r="40" spans="1:20" ht="15" customHeight="1">
      <c r="I40" s="28"/>
      <c r="J40" s="28"/>
      <c r="K40" s="28"/>
      <c r="O40" s="28"/>
    </row>
    <row r="41" spans="1:20" s="34" customFormat="1" ht="1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197"/>
      <c r="O41" s="193"/>
      <c r="T41"/>
    </row>
    <row r="56" spans="1:15" s="34" customFormat="1" ht="15" customHeight="1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97"/>
      <c r="O56" s="193"/>
    </row>
    <row r="57" spans="1:15" s="34" customFormat="1" ht="15" customHeight="1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97"/>
      <c r="O57" s="193"/>
    </row>
    <row r="58" spans="1:15" s="34" customFormat="1" ht="15" customHeight="1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97"/>
      <c r="O58" s="193"/>
    </row>
    <row r="59" spans="1:15" s="34" customFormat="1" ht="15" customHeight="1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97"/>
      <c r="O59" s="193"/>
    </row>
    <row r="60" spans="1:15" s="34" customFormat="1" ht="15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97"/>
      <c r="O60" s="193"/>
    </row>
    <row r="61" spans="1:15" s="34" customFormat="1" ht="15" customHeigh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97"/>
      <c r="O61" s="193"/>
    </row>
    <row r="62" spans="1:15" s="34" customFormat="1" ht="15" customHeigh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97"/>
      <c r="O62" s="193"/>
    </row>
    <row r="63" spans="1:15" s="34" customFormat="1" ht="15" customHeight="1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97"/>
      <c r="O63" s="193"/>
    </row>
    <row r="64" spans="1:1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1:15" s="73" customFormat="1" ht="32.450000000000003" customHeigh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O65" s="196"/>
    </row>
    <row r="66" spans="1:15" ht="30.6" customHeight="1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1:15" ht="6.6" customHeight="1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5" ht="12.6" customHeight="1">
      <c r="A68" s="189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5" ht="12.6" customHeight="1">
      <c r="A69" s="189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1:15" ht="13.5" customHeight="1">
      <c r="A70" s="189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1:15" ht="29.25" customHeight="1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1:15" ht="36.75" customHeight="1">
      <c r="A72" s="189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1:15">
      <c r="A73" s="189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  <row r="74" spans="1:15" ht="15" customHeight="1">
      <c r="A74" s="189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5" ht="4.1500000000000004" customHeight="1">
      <c r="A75" s="189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</row>
    <row r="76" spans="1:15" ht="19.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</row>
    <row r="77" spans="1:15" ht="19.5" customHeight="1"/>
    <row r="78" spans="1:15" ht="15" customHeight="1"/>
    <row r="79" spans="1:15" ht="15" customHeight="1"/>
    <row r="80" spans="1:15" ht="15" customHeight="1"/>
    <row r="81" spans="2:2" ht="15" customHeight="1"/>
    <row r="82" spans="2:2" ht="15" customHeight="1"/>
    <row r="83" spans="2:2" ht="4.5" customHeight="1"/>
    <row r="84" spans="2:2" ht="20.25" customHeight="1"/>
    <row r="85" spans="2:2" ht="16.5" customHeight="1"/>
    <row r="86" spans="2:2" ht="20.25" customHeight="1"/>
    <row r="87" spans="2:2" ht="20.25" customHeight="1"/>
    <row r="88" spans="2:2">
      <c r="B88" s="65"/>
    </row>
    <row r="89" spans="2:2">
      <c r="B89" s="65"/>
    </row>
  </sheetData>
  <sheetProtection algorithmName="SHA-512" hashValue="MqoXix6G8cZjwrPsKHar3IZN5fBT78gH6qAa1TP2xtThzGuNteUU6zB7q2MrJ4kdBC6j2SFLifqqkvLMqUAUjw==" saltValue="fG56Ssy+tzn5hpDbDlX4aQ==" spinCount="100000" sheet="1" objects="1" scenarios="1" selectLockedCells="1"/>
  <mergeCells count="54">
    <mergeCell ref="A21:G21"/>
    <mergeCell ref="A22:G22"/>
    <mergeCell ref="A23:G23"/>
    <mergeCell ref="A9:G9"/>
    <mergeCell ref="A8:G8"/>
    <mergeCell ref="A16:G16"/>
    <mergeCell ref="A17:G17"/>
    <mergeCell ref="A18:G18"/>
    <mergeCell ref="A19:G19"/>
    <mergeCell ref="A20:G20"/>
    <mergeCell ref="A10:G10"/>
    <mergeCell ref="A11:G11"/>
    <mergeCell ref="A12:G12"/>
    <mergeCell ref="A13:G13"/>
    <mergeCell ref="A14:G14"/>
    <mergeCell ref="H6:J6"/>
    <mergeCell ref="K6:M6"/>
    <mergeCell ref="A1:M1"/>
    <mergeCell ref="A4:M4"/>
    <mergeCell ref="A15:G15"/>
    <mergeCell ref="I30:K30"/>
    <mergeCell ref="A38:H38"/>
    <mergeCell ref="A39:H39"/>
    <mergeCell ref="G33:H33"/>
    <mergeCell ref="A30:B30"/>
    <mergeCell ref="C30:F30"/>
    <mergeCell ref="G30:H30"/>
    <mergeCell ref="I33:K33"/>
    <mergeCell ref="A34:B34"/>
    <mergeCell ref="A33:B33"/>
    <mergeCell ref="C33:F33"/>
    <mergeCell ref="I38:K38"/>
    <mergeCell ref="I39:K39"/>
    <mergeCell ref="C34:F34"/>
    <mergeCell ref="G34:H34"/>
    <mergeCell ref="I34:K34"/>
    <mergeCell ref="A26:M26"/>
    <mergeCell ref="I29:K29"/>
    <mergeCell ref="A28:B29"/>
    <mergeCell ref="C28:F29"/>
    <mergeCell ref="G28:H29"/>
    <mergeCell ref="I28:K28"/>
    <mergeCell ref="A37:H37"/>
    <mergeCell ref="A36:H36"/>
    <mergeCell ref="I36:K36"/>
    <mergeCell ref="I37:K37"/>
    <mergeCell ref="I31:K31"/>
    <mergeCell ref="A32:B32"/>
    <mergeCell ref="C32:F32"/>
    <mergeCell ref="G32:H32"/>
    <mergeCell ref="I32:K32"/>
    <mergeCell ref="C31:F31"/>
    <mergeCell ref="G31:H31"/>
    <mergeCell ref="A31:B3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M70"/>
  <sheetViews>
    <sheetView showGridLines="0" topLeftCell="A34" workbookViewId="0">
      <selection activeCell="A70" sqref="A70:I70"/>
    </sheetView>
  </sheetViews>
  <sheetFormatPr defaultColWidth="9.140625" defaultRowHeight="12.75"/>
  <cols>
    <col min="1" max="4" width="9.140625" style="28" customWidth="1"/>
    <col min="5" max="5" width="14" style="28" customWidth="1"/>
    <col min="6" max="6" width="16.140625" style="28" customWidth="1"/>
    <col min="7" max="9" width="15.7109375" style="28" customWidth="1"/>
    <col min="10" max="10" width="10.28515625" style="28" customWidth="1"/>
    <col min="11" max="12" width="14.28515625" style="28" customWidth="1"/>
    <col min="13" max="16384" width="9.140625" style="28"/>
  </cols>
  <sheetData>
    <row r="1" spans="1:13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79"/>
      <c r="K1" s="79"/>
      <c r="L1" s="291"/>
    </row>
    <row r="2" spans="1:13" s="26" customFormat="1" ht="21" customHeight="1">
      <c r="A2" s="289"/>
      <c r="B2" s="289"/>
      <c r="C2" s="289"/>
      <c r="D2" s="289"/>
      <c r="E2" s="289"/>
      <c r="F2" s="289"/>
      <c r="G2" s="289"/>
      <c r="H2" s="289"/>
      <c r="I2" s="289"/>
      <c r="J2" s="287"/>
      <c r="K2" s="287"/>
      <c r="L2" s="287"/>
    </row>
    <row r="3" spans="1:13" ht="21" customHeight="1" thickBot="1">
      <c r="A3" s="27"/>
      <c r="B3" s="27"/>
      <c r="C3" s="27"/>
      <c r="D3" s="27"/>
      <c r="E3" s="27"/>
    </row>
    <row r="4" spans="1:13" s="73" customFormat="1" ht="30.75" customHeight="1" thickBot="1">
      <c r="A4" s="537" t="s">
        <v>164</v>
      </c>
      <c r="B4" s="538"/>
      <c r="C4" s="538"/>
      <c r="D4" s="538"/>
      <c r="E4" s="538"/>
      <c r="F4" s="538"/>
      <c r="G4" s="538"/>
      <c r="H4" s="538"/>
      <c r="I4" s="539"/>
      <c r="J4" s="98"/>
      <c r="K4" s="98"/>
      <c r="L4" s="98"/>
    </row>
    <row r="5" spans="1:13" s="72" customFormat="1" ht="20.100000000000001" customHeight="1" thickBot="1">
      <c r="A5" s="288"/>
      <c r="B5" s="288"/>
      <c r="C5" s="288"/>
      <c r="D5" s="288"/>
      <c r="E5" s="288"/>
      <c r="F5" s="288"/>
      <c r="G5" s="288"/>
      <c r="H5" s="288"/>
      <c r="I5" s="70"/>
      <c r="J5" s="70"/>
      <c r="K5" s="70"/>
      <c r="L5" s="70"/>
    </row>
    <row r="6" spans="1:13" ht="21.75" customHeight="1" thickBot="1">
      <c r="A6" s="103"/>
      <c r="G6" s="675">
        <v>2016</v>
      </c>
      <c r="H6" s="634"/>
    </row>
    <row r="7" spans="1:13" ht="6.75" customHeight="1" thickBot="1">
      <c r="A7" s="103"/>
    </row>
    <row r="8" spans="1:13" ht="12" hidden="1" customHeight="1">
      <c r="A8" s="103"/>
    </row>
    <row r="9" spans="1:13" ht="18" customHeight="1">
      <c r="A9" s="674"/>
      <c r="B9" s="674"/>
      <c r="C9" s="674"/>
      <c r="D9" s="674"/>
      <c r="E9" s="674"/>
      <c r="F9" s="674"/>
      <c r="G9" s="676" t="s">
        <v>79</v>
      </c>
      <c r="H9" s="677"/>
    </row>
    <row r="10" spans="1:13" s="102" customFormat="1" ht="39.950000000000003" customHeight="1" thickBot="1">
      <c r="A10" s="674"/>
      <c r="B10" s="674"/>
      <c r="C10" s="674"/>
      <c r="D10" s="674"/>
      <c r="E10" s="674"/>
      <c r="F10" s="674"/>
      <c r="G10" s="104" t="s">
        <v>26</v>
      </c>
      <c r="H10" s="105" t="s">
        <v>303</v>
      </c>
      <c r="I10" s="290"/>
      <c r="K10" s="660" t="s">
        <v>184</v>
      </c>
      <c r="L10" s="661"/>
      <c r="M10" s="662"/>
    </row>
    <row r="11" spans="1:13" s="102" customFormat="1" ht="6.95" customHeight="1">
      <c r="A11" s="288"/>
      <c r="B11" s="288"/>
      <c r="C11" s="288"/>
      <c r="D11" s="288"/>
      <c r="E11" s="288"/>
      <c r="F11" s="288"/>
      <c r="G11" s="290"/>
      <c r="H11" s="290"/>
      <c r="I11" s="290"/>
      <c r="L11" s="290"/>
      <c r="M11" s="290"/>
    </row>
    <row r="12" spans="1:13" s="102" customFormat="1" ht="15" customHeight="1" thickBot="1">
      <c r="A12" s="659" t="s">
        <v>31</v>
      </c>
      <c r="B12" s="659"/>
      <c r="C12" s="659"/>
      <c r="D12" s="659"/>
      <c r="E12" s="659"/>
      <c r="F12" s="659"/>
      <c r="G12" s="290"/>
      <c r="H12" s="290"/>
      <c r="I12" s="290"/>
      <c r="L12" s="290"/>
      <c r="M12" s="290"/>
    </row>
    <row r="13" spans="1:13" s="72" customFormat="1" ht="15" customHeight="1">
      <c r="A13" s="547" t="s">
        <v>32</v>
      </c>
      <c r="B13" s="548"/>
      <c r="C13" s="548"/>
      <c r="D13" s="548"/>
      <c r="E13" s="548"/>
      <c r="F13" s="548"/>
      <c r="G13" s="377"/>
      <c r="H13" s="380"/>
      <c r="I13" s="70"/>
      <c r="L13" s="70"/>
      <c r="M13" s="70"/>
    </row>
    <row r="14" spans="1:13" s="72" customFormat="1" ht="15" customHeight="1">
      <c r="A14" s="518" t="s">
        <v>33</v>
      </c>
      <c r="B14" s="519"/>
      <c r="C14" s="519"/>
      <c r="D14" s="519"/>
      <c r="E14" s="519"/>
      <c r="F14" s="519"/>
      <c r="G14" s="375"/>
      <c r="H14" s="376"/>
      <c r="I14" s="70"/>
      <c r="L14" s="70"/>
      <c r="M14" s="70"/>
    </row>
    <row r="15" spans="1:13" s="72" customFormat="1" ht="15" customHeight="1">
      <c r="A15" s="518" t="s">
        <v>34</v>
      </c>
      <c r="B15" s="519"/>
      <c r="C15" s="519"/>
      <c r="D15" s="519"/>
      <c r="E15" s="519"/>
      <c r="F15" s="519"/>
      <c r="G15" s="375"/>
      <c r="H15" s="376"/>
      <c r="I15" s="70"/>
      <c r="L15" s="70"/>
      <c r="M15" s="70"/>
    </row>
    <row r="16" spans="1:13" s="72" customFormat="1" ht="15" customHeight="1">
      <c r="A16" s="518" t="s">
        <v>80</v>
      </c>
      <c r="B16" s="519"/>
      <c r="C16" s="519"/>
      <c r="D16" s="519"/>
      <c r="E16" s="519"/>
      <c r="F16" s="519"/>
      <c r="G16" s="375"/>
      <c r="H16" s="376"/>
      <c r="I16" s="70"/>
      <c r="L16" s="70"/>
      <c r="M16" s="70"/>
    </row>
    <row r="17" spans="1:13" s="72" customFormat="1" ht="15" customHeight="1">
      <c r="A17" s="518" t="s">
        <v>35</v>
      </c>
      <c r="B17" s="519"/>
      <c r="C17" s="519"/>
      <c r="D17" s="519"/>
      <c r="E17" s="519"/>
      <c r="F17" s="519"/>
      <c r="G17" s="375"/>
      <c r="H17" s="376"/>
      <c r="I17" s="70"/>
      <c r="L17" s="70"/>
      <c r="M17" s="70"/>
    </row>
    <row r="18" spans="1:13" s="72" customFormat="1" ht="15" customHeight="1">
      <c r="A18" s="518" t="s">
        <v>319</v>
      </c>
      <c r="B18" s="519"/>
      <c r="C18" s="519"/>
      <c r="D18" s="519"/>
      <c r="E18" s="519"/>
      <c r="F18" s="519"/>
      <c r="G18" s="375"/>
      <c r="H18" s="376"/>
      <c r="I18" s="70"/>
      <c r="L18" s="70"/>
      <c r="M18" s="70"/>
    </row>
    <row r="19" spans="1:13" s="72" customFormat="1" ht="15" customHeight="1">
      <c r="A19" s="518" t="s">
        <v>320</v>
      </c>
      <c r="B19" s="519"/>
      <c r="C19" s="519"/>
      <c r="D19" s="519"/>
      <c r="E19" s="519"/>
      <c r="F19" s="519"/>
      <c r="G19" s="375"/>
      <c r="H19" s="376"/>
      <c r="I19" s="70"/>
      <c r="L19" s="70"/>
      <c r="M19" s="70"/>
    </row>
    <row r="20" spans="1:13" s="72" customFormat="1" ht="15" customHeight="1" thickBot="1">
      <c r="A20" s="532" t="s">
        <v>28</v>
      </c>
      <c r="B20" s="533"/>
      <c r="C20" s="533"/>
      <c r="D20" s="533"/>
      <c r="E20" s="533"/>
      <c r="F20" s="533"/>
      <c r="G20" s="378">
        <f>+G13+G14+G15+G16+G17+G18+G19</f>
        <v>0</v>
      </c>
      <c r="H20" s="379">
        <f>+H13+H14+H15+H16+H17+H18+H19</f>
        <v>0</v>
      </c>
      <c r="I20" s="70"/>
      <c r="K20" s="70" t="str">
        <f>IF('3. Info patrimoniali V.M. '!M11-'4. TDE'!G20=0,"0","errore")</f>
        <v>0</v>
      </c>
      <c r="L20" s="70" t="str">
        <f>IF('3. Info patrimoniali V.M. '!M12+'3. Info patrimoniali V.M. '!M13-'4. TDE'!H20=0,"0","errore")</f>
        <v>0</v>
      </c>
    </row>
    <row r="21" spans="1:13" ht="6.95" customHeight="1">
      <c r="A21" s="106"/>
    </row>
    <row r="22" spans="1:13" s="102" customFormat="1" ht="15" customHeight="1" thickBot="1">
      <c r="A22" s="659" t="s">
        <v>81</v>
      </c>
      <c r="B22" s="659"/>
      <c r="C22" s="659"/>
      <c r="D22" s="659"/>
      <c r="E22" s="659"/>
      <c r="F22" s="659"/>
      <c r="G22" s="290"/>
      <c r="H22" s="290"/>
      <c r="I22" s="290"/>
      <c r="K22" s="290"/>
      <c r="L22" s="290"/>
    </row>
    <row r="23" spans="1:13" s="72" customFormat="1" ht="15" customHeight="1">
      <c r="A23" s="547" t="s">
        <v>154</v>
      </c>
      <c r="B23" s="548"/>
      <c r="C23" s="548"/>
      <c r="D23" s="548"/>
      <c r="E23" s="548"/>
      <c r="F23" s="548"/>
      <c r="G23" s="377"/>
      <c r="H23" s="380"/>
      <c r="I23" s="70"/>
      <c r="K23" s="70"/>
      <c r="L23" s="70"/>
    </row>
    <row r="24" spans="1:13" s="72" customFormat="1" ht="15" customHeight="1">
      <c r="A24" s="518" t="s">
        <v>156</v>
      </c>
      <c r="B24" s="519"/>
      <c r="C24" s="519"/>
      <c r="D24" s="519"/>
      <c r="E24" s="519"/>
      <c r="F24" s="519"/>
      <c r="G24" s="375"/>
      <c r="H24" s="376"/>
      <c r="I24" s="70"/>
      <c r="K24" s="70"/>
      <c r="L24" s="70"/>
    </row>
    <row r="25" spans="1:13" s="72" customFormat="1" ht="15" customHeight="1">
      <c r="A25" s="518" t="s">
        <v>157</v>
      </c>
      <c r="B25" s="519"/>
      <c r="C25" s="519"/>
      <c r="D25" s="519"/>
      <c r="E25" s="519"/>
      <c r="F25" s="519"/>
      <c r="G25" s="375"/>
      <c r="H25" s="376"/>
      <c r="I25" s="70"/>
      <c r="K25" s="70"/>
      <c r="L25" s="70"/>
    </row>
    <row r="26" spans="1:13" s="72" customFormat="1" ht="15" customHeight="1">
      <c r="A26" s="518" t="s">
        <v>155</v>
      </c>
      <c r="B26" s="519"/>
      <c r="C26" s="519"/>
      <c r="D26" s="519"/>
      <c r="E26" s="519"/>
      <c r="F26" s="519"/>
      <c r="G26" s="375"/>
      <c r="H26" s="376"/>
      <c r="I26" s="70"/>
      <c r="K26" s="70"/>
      <c r="L26" s="70"/>
    </row>
    <row r="27" spans="1:13" s="72" customFormat="1" ht="15" customHeight="1" thickBot="1">
      <c r="A27" s="532" t="s">
        <v>28</v>
      </c>
      <c r="B27" s="533"/>
      <c r="C27" s="533"/>
      <c r="D27" s="533"/>
      <c r="E27" s="533"/>
      <c r="F27" s="533"/>
      <c r="G27" s="378">
        <f>+G23+G24+G25+G26</f>
        <v>0</v>
      </c>
      <c r="H27" s="379">
        <f>+H23+H24+H25+H26</f>
        <v>0</v>
      </c>
      <c r="I27" s="70"/>
      <c r="K27" s="70" t="str">
        <f>IF('3. Info patrimoniali V.M. '!M11-'4. TDE'!G27=0,"0","errore")</f>
        <v>0</v>
      </c>
      <c r="L27" s="70" t="str">
        <f>IF('3. Info patrimoniali V.M. '!M12+'3. Info patrimoniali V.M. '!M13-'4. TDE'!H27=0,"0","errore")</f>
        <v>0</v>
      </c>
    </row>
    <row r="28" spans="1:13" ht="6.95" customHeight="1">
      <c r="A28" s="103"/>
    </row>
    <row r="29" spans="1:13" s="102" customFormat="1" ht="15" customHeight="1" thickBot="1">
      <c r="A29" s="659" t="s">
        <v>94</v>
      </c>
      <c r="B29" s="659"/>
      <c r="C29" s="659"/>
      <c r="D29" s="659"/>
      <c r="E29" s="659"/>
      <c r="F29" s="659"/>
      <c r="G29" s="290"/>
      <c r="H29" s="290"/>
      <c r="I29" s="290"/>
      <c r="K29" s="290"/>
      <c r="L29" s="290"/>
    </row>
    <row r="30" spans="1:13" s="72" customFormat="1" ht="15" customHeight="1">
      <c r="A30" s="547" t="s">
        <v>36</v>
      </c>
      <c r="B30" s="548"/>
      <c r="C30" s="548"/>
      <c r="D30" s="548"/>
      <c r="E30" s="548"/>
      <c r="F30" s="548"/>
      <c r="G30" s="377"/>
      <c r="H30" s="380"/>
      <c r="I30" s="70"/>
      <c r="K30" s="70"/>
      <c r="L30" s="70"/>
    </row>
    <row r="31" spans="1:13" s="72" customFormat="1" ht="15" customHeight="1">
      <c r="A31" s="518" t="s">
        <v>38</v>
      </c>
      <c r="B31" s="519"/>
      <c r="C31" s="519"/>
      <c r="D31" s="519"/>
      <c r="E31" s="519"/>
      <c r="F31" s="519"/>
      <c r="G31" s="375"/>
      <c r="H31" s="376"/>
      <c r="I31" s="70"/>
      <c r="K31" s="70"/>
      <c r="L31" s="70"/>
    </row>
    <row r="32" spans="1:13" s="72" customFormat="1" ht="15" customHeight="1">
      <c r="A32" s="518" t="s">
        <v>37</v>
      </c>
      <c r="B32" s="519"/>
      <c r="C32" s="519"/>
      <c r="D32" s="519"/>
      <c r="E32" s="519"/>
      <c r="F32" s="519"/>
      <c r="G32" s="375"/>
      <c r="H32" s="376"/>
      <c r="I32" s="70"/>
      <c r="K32" s="70"/>
      <c r="L32" s="70"/>
    </row>
    <row r="33" spans="1:12" s="72" customFormat="1" ht="15" customHeight="1" thickBot="1">
      <c r="A33" s="532" t="s">
        <v>28</v>
      </c>
      <c r="B33" s="533"/>
      <c r="C33" s="533"/>
      <c r="D33" s="533"/>
      <c r="E33" s="533"/>
      <c r="F33" s="533"/>
      <c r="G33" s="378">
        <f>+G30+G31+G32</f>
        <v>0</v>
      </c>
      <c r="H33" s="379">
        <f>+H30+H31+H32</f>
        <v>0</v>
      </c>
      <c r="I33" s="70"/>
      <c r="K33" s="70" t="str">
        <f>IF('3. Info patrimoniali V.M. '!M11-'4. TDE'!G33=0,"0","errore")</f>
        <v>0</v>
      </c>
      <c r="L33" s="70" t="str">
        <f>IF('3. Info patrimoniali V.M. '!M12+'3. Info patrimoniali V.M. '!M13-'4. TDE'!H33=0,"0","errore")</f>
        <v>0</v>
      </c>
    </row>
    <row r="34" spans="1:12" ht="6.95" customHeight="1">
      <c r="A34" s="103"/>
    </row>
    <row r="35" spans="1:12" ht="6.95" customHeight="1">
      <c r="A35" s="103"/>
    </row>
    <row r="36" spans="1:12" ht="20.25" customHeight="1" thickBot="1">
      <c r="A36" s="667" t="s">
        <v>283</v>
      </c>
      <c r="B36" s="667"/>
      <c r="C36" s="667"/>
      <c r="D36" s="667"/>
      <c r="E36" s="667"/>
      <c r="F36" s="362"/>
      <c r="G36" s="342"/>
      <c r="H36" s="342"/>
      <c r="I36" s="342"/>
    </row>
    <row r="37" spans="1:12" ht="15" customHeight="1">
      <c r="A37" s="668" t="s">
        <v>284</v>
      </c>
      <c r="B37" s="669"/>
      <c r="C37" s="669"/>
      <c r="D37" s="669"/>
      <c r="E37" s="669"/>
      <c r="F37" s="670"/>
      <c r="G37" s="334"/>
      <c r="H37" s="335"/>
    </row>
    <row r="38" spans="1:12" ht="15" customHeight="1">
      <c r="A38" s="644" t="s">
        <v>285</v>
      </c>
      <c r="B38" s="645"/>
      <c r="C38" s="645"/>
      <c r="D38" s="645"/>
      <c r="E38" s="645"/>
      <c r="F38" s="646"/>
      <c r="G38" s="280"/>
      <c r="H38" s="363"/>
    </row>
    <row r="39" spans="1:12" ht="15" customHeight="1">
      <c r="A39" s="644" t="s">
        <v>286</v>
      </c>
      <c r="B39" s="645"/>
      <c r="C39" s="645"/>
      <c r="D39" s="645"/>
      <c r="E39" s="645"/>
      <c r="F39" s="646"/>
      <c r="G39" s="332"/>
      <c r="H39" s="336"/>
    </row>
    <row r="40" spans="1:12" ht="15" customHeight="1">
      <c r="A40" s="650" t="s">
        <v>287</v>
      </c>
      <c r="B40" s="651"/>
      <c r="C40" s="651"/>
      <c r="D40" s="651"/>
      <c r="E40" s="651"/>
      <c r="F40" s="652"/>
      <c r="G40" s="332"/>
      <c r="H40" s="336"/>
    </row>
    <row r="41" spans="1:12" ht="15" customHeight="1" thickBot="1">
      <c r="A41" s="638" t="s">
        <v>28</v>
      </c>
      <c r="B41" s="639"/>
      <c r="C41" s="639"/>
      <c r="D41" s="639"/>
      <c r="E41" s="639"/>
      <c r="F41" s="640"/>
      <c r="G41" s="331">
        <f>+G37+G39+G40</f>
        <v>0</v>
      </c>
      <c r="H41" s="337">
        <f>+H37+H39+H40</f>
        <v>0</v>
      </c>
      <c r="K41" s="70" t="str">
        <f>IF('3. Info patrimoniali V.M. '!M11-'4. TDE'!G41=0,"0","errore")</f>
        <v>0</v>
      </c>
      <c r="L41" s="70" t="str">
        <f>IF('3. Info patrimoniali V.M. '!M12+'3. Info patrimoniali V.M. '!M13-'4. TDE'!H41=0,"0","errore")</f>
        <v>0</v>
      </c>
    </row>
    <row r="42" spans="1:12" ht="30" customHeight="1" thickBot="1">
      <c r="A42" s="243"/>
      <c r="B42" s="243"/>
      <c r="C42" s="243"/>
      <c r="D42" s="243"/>
      <c r="E42" s="243"/>
      <c r="F42" s="243"/>
      <c r="K42" s="70"/>
      <c r="L42" s="70"/>
    </row>
    <row r="43" spans="1:12" ht="15" customHeight="1">
      <c r="A43" s="103"/>
      <c r="G43" s="671" t="s">
        <v>171</v>
      </c>
      <c r="H43" s="672" t="s">
        <v>172</v>
      </c>
      <c r="I43" s="673" t="s">
        <v>27</v>
      </c>
      <c r="L43" s="219"/>
    </row>
    <row r="44" spans="1:12" ht="15" customHeight="1" thickBot="1">
      <c r="A44" s="103"/>
      <c r="G44" s="664"/>
      <c r="H44" s="666"/>
      <c r="I44" s="658"/>
    </row>
    <row r="45" spans="1:12" ht="15" customHeight="1" thickBot="1">
      <c r="A45" s="659" t="s">
        <v>223</v>
      </c>
      <c r="B45" s="659"/>
      <c r="C45" s="659"/>
      <c r="D45" s="659"/>
      <c r="E45" s="659"/>
      <c r="F45" s="659"/>
      <c r="G45" s="205"/>
      <c r="H45" s="205"/>
      <c r="I45" s="205"/>
    </row>
    <row r="46" spans="1:12" ht="15" customHeight="1">
      <c r="A46" s="547" t="s">
        <v>154</v>
      </c>
      <c r="B46" s="548"/>
      <c r="C46" s="548"/>
      <c r="D46" s="548"/>
      <c r="E46" s="548"/>
      <c r="F46" s="548"/>
      <c r="G46" s="431"/>
      <c r="H46" s="431"/>
      <c r="I46" s="441">
        <f>G46+H46</f>
        <v>0</v>
      </c>
    </row>
    <row r="47" spans="1:12" ht="15" customHeight="1">
      <c r="A47" s="518" t="s">
        <v>156</v>
      </c>
      <c r="B47" s="519"/>
      <c r="C47" s="519"/>
      <c r="D47" s="519"/>
      <c r="E47" s="519"/>
      <c r="F47" s="519"/>
      <c r="G47" s="430"/>
      <c r="H47" s="430"/>
      <c r="I47" s="319">
        <f>G47+H47</f>
        <v>0</v>
      </c>
    </row>
    <row r="48" spans="1:12" ht="15" customHeight="1">
      <c r="A48" s="518" t="s">
        <v>157</v>
      </c>
      <c r="B48" s="519"/>
      <c r="C48" s="519"/>
      <c r="D48" s="519"/>
      <c r="E48" s="519"/>
      <c r="F48" s="519"/>
      <c r="G48" s="430"/>
      <c r="H48" s="430"/>
      <c r="I48" s="319">
        <f>G48+H48</f>
        <v>0</v>
      </c>
    </row>
    <row r="49" spans="1:13" ht="15" customHeight="1">
      <c r="A49" s="518" t="s">
        <v>155</v>
      </c>
      <c r="B49" s="519"/>
      <c r="C49" s="519"/>
      <c r="D49" s="519"/>
      <c r="E49" s="519"/>
      <c r="F49" s="519"/>
      <c r="G49" s="430"/>
      <c r="H49" s="430"/>
      <c r="I49" s="319">
        <f>G49+H49</f>
        <v>0</v>
      </c>
    </row>
    <row r="50" spans="1:13" ht="15" customHeight="1" thickBot="1">
      <c r="A50" s="532" t="s">
        <v>186</v>
      </c>
      <c r="B50" s="533"/>
      <c r="C50" s="533"/>
      <c r="D50" s="533"/>
      <c r="E50" s="533"/>
      <c r="F50" s="533"/>
      <c r="G50" s="432">
        <f>G46+G47+G48+G49</f>
        <v>0</v>
      </c>
      <c r="H50" s="432">
        <f>H46+H47+H48+H49</f>
        <v>0</v>
      </c>
      <c r="I50" s="433">
        <f>G50+H50</f>
        <v>0</v>
      </c>
      <c r="M50" s="382" t="str">
        <f>IF(I50-G13=0,"0","errore")</f>
        <v>0</v>
      </c>
    </row>
    <row r="51" spans="1:13" ht="24.75" customHeight="1" thickBot="1">
      <c r="A51" s="243"/>
      <c r="B51" s="243"/>
      <c r="C51" s="243"/>
      <c r="D51" s="243"/>
      <c r="E51" s="243"/>
      <c r="F51" s="243"/>
    </row>
    <row r="52" spans="1:13" ht="15" customHeight="1">
      <c r="A52" s="103"/>
      <c r="G52" s="663" t="s">
        <v>32</v>
      </c>
      <c r="H52" s="665" t="s">
        <v>180</v>
      </c>
      <c r="I52" s="657" t="s">
        <v>27</v>
      </c>
    </row>
    <row r="53" spans="1:13" ht="15" customHeight="1" thickBot="1">
      <c r="A53" s="103"/>
      <c r="G53" s="664"/>
      <c r="H53" s="666"/>
      <c r="I53" s="658"/>
    </row>
    <row r="54" spans="1:13" ht="15" customHeight="1" thickBot="1">
      <c r="A54" s="659" t="s">
        <v>304</v>
      </c>
      <c r="B54" s="659"/>
      <c r="C54" s="659"/>
      <c r="D54" s="659"/>
      <c r="E54" s="659"/>
      <c r="F54" s="659"/>
      <c r="L54" s="219"/>
    </row>
    <row r="55" spans="1:13" ht="15" customHeight="1">
      <c r="A55" s="547" t="s">
        <v>39</v>
      </c>
      <c r="B55" s="548"/>
      <c r="C55" s="548"/>
      <c r="D55" s="548"/>
      <c r="E55" s="548"/>
      <c r="F55" s="548"/>
      <c r="G55" s="431"/>
      <c r="H55" s="431"/>
      <c r="I55" s="441">
        <f>G55+H55</f>
        <v>0</v>
      </c>
    </row>
    <row r="56" spans="1:13" ht="15" customHeight="1">
      <c r="A56" s="518" t="s">
        <v>40</v>
      </c>
      <c r="B56" s="519"/>
      <c r="C56" s="519"/>
      <c r="D56" s="519"/>
      <c r="E56" s="519"/>
      <c r="F56" s="519"/>
      <c r="G56" s="430"/>
      <c r="H56" s="430"/>
      <c r="I56" s="319">
        <f t="shared" ref="I56:I64" si="0">G56+H56</f>
        <v>0</v>
      </c>
    </row>
    <row r="57" spans="1:13" ht="15" customHeight="1">
      <c r="A57" s="518" t="s">
        <v>41</v>
      </c>
      <c r="B57" s="519"/>
      <c r="C57" s="519"/>
      <c r="D57" s="519"/>
      <c r="E57" s="519"/>
      <c r="F57" s="519"/>
      <c r="G57" s="430"/>
      <c r="H57" s="430"/>
      <c r="I57" s="319">
        <f t="shared" si="0"/>
        <v>0</v>
      </c>
    </row>
    <row r="58" spans="1:13" ht="15" customHeight="1">
      <c r="A58" s="518" t="s">
        <v>42</v>
      </c>
      <c r="B58" s="519"/>
      <c r="C58" s="519"/>
      <c r="D58" s="519"/>
      <c r="E58" s="519"/>
      <c r="F58" s="519"/>
      <c r="G58" s="430"/>
      <c r="H58" s="430"/>
      <c r="I58" s="319">
        <f t="shared" si="0"/>
        <v>0</v>
      </c>
      <c r="L58" s="219"/>
    </row>
    <row r="59" spans="1:13" ht="15" customHeight="1">
      <c r="A59" s="518" t="s">
        <v>43</v>
      </c>
      <c r="B59" s="519"/>
      <c r="C59" s="519"/>
      <c r="D59" s="519"/>
      <c r="E59" s="519"/>
      <c r="F59" s="519"/>
      <c r="G59" s="430"/>
      <c r="H59" s="430"/>
      <c r="I59" s="319">
        <f t="shared" si="0"/>
        <v>0</v>
      </c>
    </row>
    <row r="60" spans="1:13" ht="15" customHeight="1">
      <c r="A60" s="518" t="s">
        <v>44</v>
      </c>
      <c r="B60" s="519"/>
      <c r="C60" s="519"/>
      <c r="D60" s="519"/>
      <c r="E60" s="519"/>
      <c r="F60" s="519"/>
      <c r="G60" s="430"/>
      <c r="H60" s="430"/>
      <c r="I60" s="319">
        <f t="shared" si="0"/>
        <v>0</v>
      </c>
    </row>
    <row r="61" spans="1:13" ht="15" customHeight="1">
      <c r="A61" s="650" t="s">
        <v>45</v>
      </c>
      <c r="B61" s="651"/>
      <c r="C61" s="651"/>
      <c r="D61" s="651"/>
      <c r="E61" s="651"/>
      <c r="F61" s="652"/>
      <c r="G61" s="430"/>
      <c r="H61" s="430"/>
      <c r="I61" s="319">
        <f t="shared" si="0"/>
        <v>0</v>
      </c>
    </row>
    <row r="62" spans="1:13" ht="15" customHeight="1">
      <c r="A62" s="650" t="s">
        <v>46</v>
      </c>
      <c r="B62" s="651"/>
      <c r="C62" s="651"/>
      <c r="D62" s="651"/>
      <c r="E62" s="651"/>
      <c r="F62" s="652"/>
      <c r="G62" s="430"/>
      <c r="H62" s="430"/>
      <c r="I62" s="319">
        <f t="shared" si="0"/>
        <v>0</v>
      </c>
    </row>
    <row r="63" spans="1:13" ht="15" customHeight="1">
      <c r="A63" s="650" t="s">
        <v>47</v>
      </c>
      <c r="B63" s="651"/>
      <c r="C63" s="651"/>
      <c r="D63" s="651"/>
      <c r="E63" s="651"/>
      <c r="F63" s="652"/>
      <c r="G63" s="430"/>
      <c r="H63" s="430"/>
      <c r="I63" s="319">
        <f t="shared" si="0"/>
        <v>0</v>
      </c>
    </row>
    <row r="64" spans="1:13" ht="15" customHeight="1">
      <c r="A64" s="650" t="s">
        <v>48</v>
      </c>
      <c r="B64" s="651"/>
      <c r="C64" s="651"/>
      <c r="D64" s="651"/>
      <c r="E64" s="651"/>
      <c r="F64" s="652"/>
      <c r="G64" s="430"/>
      <c r="H64" s="430"/>
      <c r="I64" s="319">
        <f t="shared" si="0"/>
        <v>0</v>
      </c>
    </row>
    <row r="65" spans="1:13" ht="15" customHeight="1">
      <c r="A65" s="650" t="s">
        <v>328</v>
      </c>
      <c r="B65" s="651"/>
      <c r="C65" s="651"/>
      <c r="D65" s="651"/>
      <c r="E65" s="651"/>
      <c r="F65" s="652"/>
      <c r="G65" s="186"/>
      <c r="H65" s="186"/>
      <c r="I65" s="319">
        <f>G65+H65</f>
        <v>0</v>
      </c>
    </row>
    <row r="66" spans="1:13" ht="15" customHeight="1" thickBot="1">
      <c r="A66" s="638" t="s">
        <v>288</v>
      </c>
      <c r="B66" s="639"/>
      <c r="C66" s="639"/>
      <c r="D66" s="639"/>
      <c r="E66" s="639"/>
      <c r="F66" s="640"/>
      <c r="G66" s="432">
        <f>+G55+G56+G57+G58+G59+G60+G61+G62+G63+G64+G65</f>
        <v>0</v>
      </c>
      <c r="H66" s="432">
        <f>+H55+H56+H57+H58+H59+H60+H61+H62+H63+H64+H65</f>
        <v>0</v>
      </c>
      <c r="I66" s="433">
        <f>+G66+H66</f>
        <v>0</v>
      </c>
      <c r="K66" s="382" t="str">
        <f>IF(G66-H13=0,"0","errore")</f>
        <v>0</v>
      </c>
      <c r="L66" s="382" t="str">
        <f>IF(H66-SUM(H14:H19)=0,"0","errore")</f>
        <v>0</v>
      </c>
      <c r="M66" s="382" t="str">
        <f>IF(I66-H20=0,"0","errore")</f>
        <v>0</v>
      </c>
    </row>
    <row r="67" spans="1:13" ht="15" customHeight="1">
      <c r="A67" s="103"/>
    </row>
    <row r="68" spans="1:13" ht="9" customHeight="1"/>
    <row r="69" spans="1:13" ht="15" customHeight="1" thickBot="1">
      <c r="A69" s="653" t="s">
        <v>289</v>
      </c>
      <c r="B69" s="653"/>
      <c r="C69" s="653"/>
      <c r="D69" s="653"/>
      <c r="E69" s="653"/>
      <c r="F69" s="653"/>
      <c r="G69" s="653"/>
      <c r="H69" s="653"/>
      <c r="I69" s="653"/>
    </row>
    <row r="70" spans="1:13" ht="51" customHeight="1" thickBot="1">
      <c r="A70" s="654"/>
      <c r="B70" s="655"/>
      <c r="C70" s="655"/>
      <c r="D70" s="655"/>
      <c r="E70" s="655"/>
      <c r="F70" s="655"/>
      <c r="G70" s="655"/>
      <c r="H70" s="655"/>
      <c r="I70" s="656"/>
    </row>
  </sheetData>
  <sheetProtection algorithmName="SHA-512" hashValue="QHTWddjbOu6/bmiiv5uoL6p3gyfHsjO477P1+KOfo6eINnu/1YP3iuM1yRQHUUQ2N3UOiF7iP+564JmGiAE/vQ==" saltValue="3OFq/GBhv3LJvOqktK+LdQ==" spinCount="100000" sheet="1" objects="1" scenarios="1" selectLockedCells="1"/>
  <mergeCells count="59">
    <mergeCell ref="I43:I44"/>
    <mergeCell ref="A16:F16"/>
    <mergeCell ref="A41:F41"/>
    <mergeCell ref="A1:I1"/>
    <mergeCell ref="A4:I4"/>
    <mergeCell ref="A9:F10"/>
    <mergeCell ref="A12:F12"/>
    <mergeCell ref="A13:F13"/>
    <mergeCell ref="A15:F15"/>
    <mergeCell ref="G6:H6"/>
    <mergeCell ref="G9:H9"/>
    <mergeCell ref="G52:G53"/>
    <mergeCell ref="H52:H53"/>
    <mergeCell ref="A32:F32"/>
    <mergeCell ref="A33:F33"/>
    <mergeCell ref="A36:E36"/>
    <mergeCell ref="A37:F37"/>
    <mergeCell ref="A38:F38"/>
    <mergeCell ref="A39:F39"/>
    <mergeCell ref="A40:F40"/>
    <mergeCell ref="G43:G44"/>
    <mergeCell ref="H43:H44"/>
    <mergeCell ref="A50:F50"/>
    <mergeCell ref="A45:F45"/>
    <mergeCell ref="A46:F46"/>
    <mergeCell ref="A47:F47"/>
    <mergeCell ref="A48:F48"/>
    <mergeCell ref="A62:F62"/>
    <mergeCell ref="K10:M10"/>
    <mergeCell ref="A31:F31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9:F29"/>
    <mergeCell ref="A30:F30"/>
    <mergeCell ref="A17:F17"/>
    <mergeCell ref="A14:F14"/>
    <mergeCell ref="A63:F63"/>
    <mergeCell ref="A49:F49"/>
    <mergeCell ref="A69:I69"/>
    <mergeCell ref="A70:I70"/>
    <mergeCell ref="I52:I53"/>
    <mergeCell ref="A64:F64"/>
    <mergeCell ref="A66:F66"/>
    <mergeCell ref="A54:F54"/>
    <mergeCell ref="A55:F55"/>
    <mergeCell ref="A56:F56"/>
    <mergeCell ref="A57:F57"/>
    <mergeCell ref="A58:F58"/>
    <mergeCell ref="A59:F59"/>
    <mergeCell ref="A60:F60"/>
    <mergeCell ref="A61:F61"/>
    <mergeCell ref="A65:F6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Q195"/>
  <sheetViews>
    <sheetView topLeftCell="A8" workbookViewId="0">
      <selection activeCell="M8" sqref="M8:M42"/>
    </sheetView>
  </sheetViews>
  <sheetFormatPr defaultColWidth="9.140625" defaultRowHeight="12.75"/>
  <cols>
    <col min="1" max="1" width="17" style="172" customWidth="1"/>
    <col min="2" max="3" width="28.5703125" style="172" customWidth="1"/>
    <col min="4" max="5" width="15.5703125" style="172" customWidth="1"/>
    <col min="6" max="6" width="11.7109375" style="172" customWidth="1"/>
    <col min="7" max="7" width="44.7109375" style="172" customWidth="1"/>
    <col min="8" max="8" width="11.7109375" style="172" customWidth="1"/>
    <col min="9" max="9" width="26.85546875" style="172" customWidth="1"/>
    <col min="10" max="10" width="15.42578125" style="172" customWidth="1"/>
    <col min="11" max="13" width="13.5703125" style="172" customWidth="1"/>
    <col min="14" max="15" width="12" style="172" customWidth="1"/>
    <col min="16" max="16" width="8.85546875" style="172" customWidth="1"/>
    <col min="17" max="16384" width="9.140625" style="172"/>
  </cols>
  <sheetData>
    <row r="1" spans="1:42" s="26" customFormat="1" ht="23.25" customHeight="1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173"/>
      <c r="O1" s="173"/>
    </row>
    <row r="2" spans="1:42" s="26" customFormat="1" ht="21" customHeight="1">
      <c r="A2" s="174"/>
      <c r="B2" s="174"/>
      <c r="C2" s="174"/>
      <c r="D2" s="204"/>
      <c r="E2" s="269"/>
      <c r="F2" s="174"/>
      <c r="G2" s="174"/>
      <c r="H2" s="174"/>
      <c r="I2" s="174"/>
      <c r="J2" s="281"/>
      <c r="K2" s="174"/>
      <c r="L2" s="204"/>
      <c r="M2" s="173"/>
      <c r="N2" s="173"/>
      <c r="O2" s="173"/>
    </row>
    <row r="3" spans="1:42" s="28" customFormat="1" ht="21" customHeight="1" thickBot="1">
      <c r="A3" s="27"/>
      <c r="B3" s="27"/>
      <c r="C3" s="27"/>
      <c r="D3" s="27"/>
      <c r="E3" s="27"/>
      <c r="F3" s="27"/>
    </row>
    <row r="4" spans="1:42" s="34" customFormat="1" ht="30.75" customHeight="1" thickBot="1">
      <c r="A4" s="537" t="s">
        <v>165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9"/>
      <c r="N4" s="35"/>
    </row>
    <row r="5" spans="1:42" s="28" customFormat="1" ht="12.75" customHeight="1" thickBot="1"/>
    <row r="6" spans="1:42" s="28" customFormat="1" ht="17.25" customHeight="1">
      <c r="A6" s="685" t="s">
        <v>85</v>
      </c>
      <c r="B6" s="687" t="s">
        <v>86</v>
      </c>
      <c r="C6" s="681" t="s">
        <v>88</v>
      </c>
      <c r="D6" s="681" t="s">
        <v>238</v>
      </c>
      <c r="E6" s="681" t="s">
        <v>230</v>
      </c>
      <c r="F6" s="681" t="s">
        <v>89</v>
      </c>
      <c r="G6" s="681" t="s">
        <v>158</v>
      </c>
      <c r="H6" s="681" t="s">
        <v>113</v>
      </c>
      <c r="I6" s="681" t="s">
        <v>159</v>
      </c>
      <c r="J6" s="683" t="s">
        <v>181</v>
      </c>
      <c r="K6" s="689">
        <v>2016</v>
      </c>
      <c r="L6" s="690"/>
      <c r="M6" s="691"/>
    </row>
    <row r="7" spans="1:42" s="28" customFormat="1" ht="27.75" customHeight="1">
      <c r="A7" s="686"/>
      <c r="B7" s="688"/>
      <c r="C7" s="682"/>
      <c r="D7" s="682"/>
      <c r="E7" s="682"/>
      <c r="F7" s="682"/>
      <c r="G7" s="682"/>
      <c r="H7" s="682"/>
      <c r="I7" s="682"/>
      <c r="J7" s="684"/>
      <c r="K7" s="17" t="s">
        <v>78</v>
      </c>
      <c r="L7" s="399" t="s">
        <v>92</v>
      </c>
      <c r="M7" s="18" t="s">
        <v>90</v>
      </c>
    </row>
    <row r="8" spans="1:42" ht="15" customHeight="1">
      <c r="A8" s="25"/>
      <c r="B8" s="153"/>
      <c r="C8" s="153"/>
      <c r="D8" s="153"/>
      <c r="E8" s="153"/>
      <c r="F8" s="169"/>
      <c r="G8" s="396"/>
      <c r="H8" s="155"/>
      <c r="I8" s="396"/>
      <c r="J8" s="396"/>
      <c r="K8" s="391"/>
      <c r="L8" s="400"/>
      <c r="M8" s="2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5" customHeight="1">
      <c r="A9" s="23"/>
      <c r="B9" s="153"/>
      <c r="C9" s="153"/>
      <c r="D9" s="153"/>
      <c r="E9" s="153"/>
      <c r="F9" s="170"/>
      <c r="G9" s="396"/>
      <c r="H9" s="155"/>
      <c r="I9" s="156"/>
      <c r="J9" s="156"/>
      <c r="K9" s="1"/>
      <c r="L9" s="401"/>
      <c r="M9" s="2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5" customHeight="1">
      <c r="A10" s="25"/>
      <c r="B10" s="153"/>
      <c r="C10" s="153"/>
      <c r="D10" s="153"/>
      <c r="E10" s="153"/>
      <c r="F10" s="171"/>
      <c r="G10" s="396"/>
      <c r="H10" s="155"/>
      <c r="I10" s="396"/>
      <c r="J10" s="396"/>
      <c r="K10" s="1"/>
      <c r="L10" s="401"/>
      <c r="M10" s="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ht="15" customHeight="1">
      <c r="A11" s="25"/>
      <c r="B11" s="153"/>
      <c r="C11" s="153"/>
      <c r="D11" s="153"/>
      <c r="E11" s="153"/>
      <c r="F11" s="169"/>
      <c r="G11" s="396"/>
      <c r="H11" s="155"/>
      <c r="I11" s="396"/>
      <c r="J11" s="396"/>
      <c r="K11" s="1"/>
      <c r="L11" s="401"/>
      <c r="M11" s="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5" customHeight="1">
      <c r="A12" s="25"/>
      <c r="B12" s="153"/>
      <c r="C12" s="153"/>
      <c r="D12" s="153"/>
      <c r="E12" s="153"/>
      <c r="F12" s="169"/>
      <c r="G12" s="396"/>
      <c r="H12" s="155"/>
      <c r="I12" s="156"/>
      <c r="J12" s="156"/>
      <c r="K12" s="1"/>
      <c r="L12" s="401"/>
      <c r="M12" s="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15" customHeight="1">
      <c r="A13" s="25"/>
      <c r="B13" s="153"/>
      <c r="C13" s="153"/>
      <c r="D13" s="153"/>
      <c r="E13" s="153"/>
      <c r="F13" s="169"/>
      <c r="G13" s="396"/>
      <c r="H13" s="155"/>
      <c r="I13" s="396"/>
      <c r="J13" s="396"/>
      <c r="K13" s="1"/>
      <c r="L13" s="401"/>
      <c r="M13" s="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5" customHeight="1">
      <c r="A14" s="25"/>
      <c r="B14" s="153"/>
      <c r="C14" s="24"/>
      <c r="D14" s="24"/>
      <c r="E14" s="24"/>
      <c r="F14" s="154"/>
      <c r="G14" s="396"/>
      <c r="H14" s="155"/>
      <c r="I14" s="396"/>
      <c r="J14" s="396"/>
      <c r="K14" s="1"/>
      <c r="L14" s="401"/>
      <c r="M14" s="2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5" customHeight="1">
      <c r="A15" s="25"/>
      <c r="B15" s="153"/>
      <c r="C15" s="153"/>
      <c r="D15" s="153"/>
      <c r="E15" s="153"/>
      <c r="F15" s="154"/>
      <c r="G15" s="396"/>
      <c r="H15" s="155"/>
      <c r="I15" s="396"/>
      <c r="J15" s="396"/>
      <c r="K15" s="1"/>
      <c r="L15" s="401"/>
      <c r="M15" s="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5" customHeight="1">
      <c r="A16" s="25"/>
      <c r="B16" s="153"/>
      <c r="C16" s="153"/>
      <c r="D16" s="153"/>
      <c r="E16" s="153"/>
      <c r="F16" s="154"/>
      <c r="G16" s="396"/>
      <c r="H16" s="155"/>
      <c r="I16" s="396"/>
      <c r="J16" s="396"/>
      <c r="K16" s="1"/>
      <c r="L16" s="401"/>
      <c r="M16" s="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5" customHeight="1">
      <c r="A17" s="25"/>
      <c r="B17" s="153"/>
      <c r="C17" s="153"/>
      <c r="D17" s="153"/>
      <c r="E17" s="153"/>
      <c r="F17" s="154"/>
      <c r="G17" s="396"/>
      <c r="H17" s="155"/>
      <c r="I17" s="396"/>
      <c r="J17" s="396"/>
      <c r="K17" s="1"/>
      <c r="L17" s="401"/>
      <c r="M17" s="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5" customHeight="1">
      <c r="A18" s="25"/>
      <c r="B18" s="153"/>
      <c r="C18" s="153"/>
      <c r="D18" s="153"/>
      <c r="E18" s="153"/>
      <c r="F18" s="154"/>
      <c r="G18" s="396"/>
      <c r="H18" s="155"/>
      <c r="I18" s="396"/>
      <c r="J18" s="396"/>
      <c r="K18" s="1"/>
      <c r="L18" s="401"/>
      <c r="M18" s="2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5" customHeight="1">
      <c r="A19" s="25"/>
      <c r="B19" s="153"/>
      <c r="C19" s="153"/>
      <c r="D19" s="153"/>
      <c r="E19" s="153"/>
      <c r="F19" s="154"/>
      <c r="G19" s="396"/>
      <c r="H19" s="155"/>
      <c r="I19" s="396"/>
      <c r="J19" s="396"/>
      <c r="K19" s="1"/>
      <c r="L19" s="401"/>
      <c r="M19" s="2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5" customHeight="1">
      <c r="A20" s="25"/>
      <c r="B20" s="153"/>
      <c r="C20" s="153"/>
      <c r="D20" s="153"/>
      <c r="E20" s="153"/>
      <c r="F20" s="154"/>
      <c r="G20" s="396"/>
      <c r="H20" s="155"/>
      <c r="I20" s="396"/>
      <c r="J20" s="396"/>
      <c r="K20" s="1"/>
      <c r="L20" s="401"/>
      <c r="M20" s="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5" customHeight="1">
      <c r="A21" s="25"/>
      <c r="B21" s="153"/>
      <c r="C21" s="24"/>
      <c r="D21" s="24"/>
      <c r="E21" s="24"/>
      <c r="F21" s="154"/>
      <c r="G21" s="396"/>
      <c r="H21" s="155"/>
      <c r="I21" s="396"/>
      <c r="J21" s="396"/>
      <c r="K21" s="1"/>
      <c r="L21" s="401"/>
      <c r="M21" s="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15" customHeight="1">
      <c r="A22" s="25"/>
      <c r="B22" s="153"/>
      <c r="C22" s="153"/>
      <c r="D22" s="153"/>
      <c r="E22" s="153"/>
      <c r="F22" s="154"/>
      <c r="G22" s="396"/>
      <c r="H22" s="155"/>
      <c r="I22" s="396"/>
      <c r="J22" s="396"/>
      <c r="K22" s="1"/>
      <c r="L22" s="401"/>
      <c r="M22" s="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5" customHeight="1">
      <c r="A23" s="25"/>
      <c r="B23" s="153"/>
      <c r="C23" s="153"/>
      <c r="D23" s="153"/>
      <c r="E23" s="153"/>
      <c r="F23" s="154"/>
      <c r="G23" s="396"/>
      <c r="H23" s="155"/>
      <c r="I23" s="396"/>
      <c r="J23" s="396"/>
      <c r="K23" s="1"/>
      <c r="L23" s="401"/>
      <c r="M23" s="2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5" customHeight="1">
      <c r="A24" s="25"/>
      <c r="B24" s="153"/>
      <c r="C24" s="153"/>
      <c r="D24" s="153"/>
      <c r="E24" s="153"/>
      <c r="F24" s="154"/>
      <c r="G24" s="396"/>
      <c r="H24" s="155"/>
      <c r="I24" s="396"/>
      <c r="J24" s="396"/>
      <c r="K24" s="1"/>
      <c r="L24" s="401"/>
      <c r="M24" s="2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5" customHeight="1">
      <c r="A25" s="25"/>
      <c r="B25" s="153"/>
      <c r="C25" s="153"/>
      <c r="D25" s="153"/>
      <c r="E25" s="153"/>
      <c r="F25" s="154"/>
      <c r="G25" s="396"/>
      <c r="H25" s="155"/>
      <c r="I25" s="396"/>
      <c r="J25" s="396"/>
      <c r="K25" s="1"/>
      <c r="L25" s="401"/>
      <c r="M25" s="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5" customHeight="1">
      <c r="A26" s="25"/>
      <c r="B26" s="153"/>
      <c r="C26" s="153"/>
      <c r="D26" s="153"/>
      <c r="E26" s="153"/>
      <c r="F26" s="154"/>
      <c r="G26" s="396"/>
      <c r="H26" s="155"/>
      <c r="I26" s="396"/>
      <c r="J26" s="396"/>
      <c r="K26" s="1"/>
      <c r="L26" s="401"/>
      <c r="M26" s="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15" customHeight="1">
      <c r="A27" s="25"/>
      <c r="B27" s="153"/>
      <c r="C27" s="153"/>
      <c r="D27" s="153"/>
      <c r="E27" s="153"/>
      <c r="F27" s="154"/>
      <c r="G27" s="396"/>
      <c r="H27" s="155"/>
      <c r="I27" s="396"/>
      <c r="J27" s="396"/>
      <c r="K27" s="1"/>
      <c r="L27" s="401"/>
      <c r="M27" s="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15" customHeight="1">
      <c r="A28" s="25"/>
      <c r="B28" s="153"/>
      <c r="C28" s="153"/>
      <c r="D28" s="153"/>
      <c r="E28" s="153"/>
      <c r="F28" s="154"/>
      <c r="G28" s="396"/>
      <c r="H28" s="155"/>
      <c r="I28" s="396"/>
      <c r="J28" s="396"/>
      <c r="K28" s="1"/>
      <c r="L28" s="401"/>
      <c r="M28" s="2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5" customHeight="1">
      <c r="A29" s="25"/>
      <c r="B29" s="153"/>
      <c r="C29" s="153"/>
      <c r="D29" s="153"/>
      <c r="E29" s="153"/>
      <c r="F29" s="154"/>
      <c r="G29" s="396"/>
      <c r="H29" s="155"/>
      <c r="I29" s="396"/>
      <c r="J29" s="396"/>
      <c r="K29" s="1"/>
      <c r="L29" s="401"/>
      <c r="M29" s="2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5" customHeight="1">
      <c r="A30" s="25"/>
      <c r="B30" s="153"/>
      <c r="C30" s="153"/>
      <c r="D30" s="153"/>
      <c r="E30" s="153"/>
      <c r="F30" s="154"/>
      <c r="G30" s="396"/>
      <c r="H30" s="155"/>
      <c r="I30" s="396"/>
      <c r="J30" s="396"/>
      <c r="K30" s="1"/>
      <c r="L30" s="401"/>
      <c r="M30" s="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5" customHeight="1">
      <c r="A31" s="25"/>
      <c r="B31" s="153"/>
      <c r="C31" s="153"/>
      <c r="D31" s="153"/>
      <c r="E31" s="153"/>
      <c r="F31" s="154"/>
      <c r="G31" s="396"/>
      <c r="H31" s="155"/>
      <c r="I31" s="396"/>
      <c r="J31" s="396"/>
      <c r="K31" s="1"/>
      <c r="L31" s="401"/>
      <c r="M31" s="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5" customHeight="1">
      <c r="A32" s="25"/>
      <c r="B32" s="153"/>
      <c r="C32" s="24"/>
      <c r="D32" s="24"/>
      <c r="E32" s="24"/>
      <c r="F32" s="154"/>
      <c r="G32" s="396"/>
      <c r="H32" s="155"/>
      <c r="I32" s="396"/>
      <c r="J32" s="396"/>
      <c r="K32" s="1"/>
      <c r="L32" s="401"/>
      <c r="M32" s="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3" ht="15" customHeight="1">
      <c r="A33" s="25"/>
      <c r="B33" s="153"/>
      <c r="C33" s="153"/>
      <c r="D33" s="153"/>
      <c r="E33" s="153"/>
      <c r="F33" s="154"/>
      <c r="G33" s="396"/>
      <c r="H33" s="155"/>
      <c r="I33" s="396"/>
      <c r="J33" s="396"/>
      <c r="K33" s="1"/>
      <c r="L33" s="401"/>
      <c r="M33" s="2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3" ht="15" customHeight="1">
      <c r="A34" s="25"/>
      <c r="B34" s="153"/>
      <c r="C34" s="153"/>
      <c r="D34" s="153"/>
      <c r="E34" s="153"/>
      <c r="F34" s="154"/>
      <c r="G34" s="396"/>
      <c r="H34" s="155"/>
      <c r="I34" s="396"/>
      <c r="J34" s="396"/>
      <c r="K34" s="1"/>
      <c r="L34" s="401"/>
      <c r="M34" s="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3" ht="15" customHeight="1">
      <c r="A35" s="25"/>
      <c r="B35" s="153"/>
      <c r="C35" s="153"/>
      <c r="D35" s="153"/>
      <c r="E35" s="153"/>
      <c r="F35" s="154"/>
      <c r="G35" s="396"/>
      <c r="H35" s="155"/>
      <c r="I35" s="396"/>
      <c r="J35" s="396"/>
      <c r="K35" s="1"/>
      <c r="L35" s="401"/>
      <c r="M35" s="2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3" ht="15" customHeight="1">
      <c r="A36" s="25"/>
      <c r="B36" s="153"/>
      <c r="C36" s="153"/>
      <c r="D36" s="153"/>
      <c r="E36" s="153"/>
      <c r="F36" s="154"/>
      <c r="G36" s="396"/>
      <c r="H36" s="155"/>
      <c r="I36" s="396"/>
      <c r="J36" s="396"/>
      <c r="K36" s="1"/>
      <c r="L36" s="401"/>
      <c r="M36" s="2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3" ht="15" customHeight="1">
      <c r="A37" s="25"/>
      <c r="B37" s="153"/>
      <c r="C37" s="153"/>
      <c r="D37" s="153"/>
      <c r="E37" s="153"/>
      <c r="F37" s="154"/>
      <c r="G37" s="396"/>
      <c r="H37" s="155"/>
      <c r="I37" s="396"/>
      <c r="J37" s="396"/>
      <c r="K37" s="1"/>
      <c r="L37" s="401"/>
      <c r="M37" s="2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3" ht="15" customHeight="1">
      <c r="A38" s="25"/>
      <c r="B38" s="153"/>
      <c r="C38" s="153"/>
      <c r="D38" s="153"/>
      <c r="E38" s="153"/>
      <c r="F38" s="154"/>
      <c r="G38" s="396"/>
      <c r="H38" s="155"/>
      <c r="I38" s="396"/>
      <c r="J38" s="396"/>
      <c r="K38" s="1"/>
      <c r="L38" s="401"/>
      <c r="M38" s="2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3" ht="15" customHeight="1">
      <c r="A39" s="25"/>
      <c r="B39" s="153"/>
      <c r="C39" s="153"/>
      <c r="D39" s="153"/>
      <c r="E39" s="153"/>
      <c r="F39" s="154"/>
      <c r="G39" s="396"/>
      <c r="H39" s="155"/>
      <c r="I39" s="396"/>
      <c r="J39" s="396"/>
      <c r="K39" s="1"/>
      <c r="L39" s="401"/>
      <c r="M39" s="2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3" ht="15" customHeight="1">
      <c r="A40" s="25"/>
      <c r="B40" s="153"/>
      <c r="C40" s="153"/>
      <c r="D40" s="153"/>
      <c r="E40" s="153"/>
      <c r="F40" s="154"/>
      <c r="G40" s="396"/>
      <c r="H40" s="155"/>
      <c r="I40" s="396"/>
      <c r="J40" s="396"/>
      <c r="K40" s="1"/>
      <c r="L40" s="401"/>
      <c r="M40" s="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3" ht="15" customHeight="1">
      <c r="A41" s="25"/>
      <c r="B41" s="153"/>
      <c r="C41" s="153"/>
      <c r="D41" s="153"/>
      <c r="E41" s="153"/>
      <c r="F41" s="154"/>
      <c r="G41" s="396"/>
      <c r="H41" s="155"/>
      <c r="I41" s="396"/>
      <c r="J41" s="396"/>
      <c r="K41" s="1"/>
      <c r="L41" s="401"/>
      <c r="M41" s="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3" ht="15" customHeight="1">
      <c r="A42" s="178"/>
      <c r="B42" s="179"/>
      <c r="C42" s="179"/>
      <c r="D42" s="179"/>
      <c r="E42" s="179"/>
      <c r="F42" s="180"/>
      <c r="G42" s="175"/>
      <c r="H42" s="181"/>
      <c r="I42" s="175"/>
      <c r="J42" s="175"/>
      <c r="K42" s="176"/>
      <c r="L42" s="402"/>
      <c r="M42" s="17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3" ht="15" customHeight="1" thickBot="1">
      <c r="A43" s="678" t="s">
        <v>27</v>
      </c>
      <c r="B43" s="679"/>
      <c r="C43" s="679"/>
      <c r="D43" s="679"/>
      <c r="E43" s="679"/>
      <c r="F43" s="679"/>
      <c r="G43" s="679"/>
      <c r="H43" s="679"/>
      <c r="I43" s="679"/>
      <c r="J43" s="680"/>
      <c r="K43" s="390">
        <f>SUM(K8:K42)</f>
        <v>0</v>
      </c>
      <c r="L43" s="403">
        <f>SUM(L8:L42)</f>
        <v>0</v>
      </c>
      <c r="M43" s="394">
        <f>SUM(M8:M42)</f>
        <v>0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>
      <c r="A45" s="28"/>
      <c r="B45" s="28"/>
      <c r="C45" s="28"/>
      <c r="D45" s="28"/>
      <c r="E45" s="28"/>
      <c r="F45" s="28"/>
      <c r="G45" s="28"/>
      <c r="H45" s="28"/>
      <c r="I45" s="65"/>
      <c r="J45" s="65"/>
      <c r="K45" s="28"/>
      <c r="L45" s="219"/>
      <c r="M45" s="219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6" spans="1:4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</row>
    <row r="97" spans="1:4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</row>
    <row r="99" spans="1:4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:4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</row>
    <row r="101" spans="1:4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</row>
    <row r="102" spans="1:4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</row>
    <row r="103" spans="1:4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</row>
    <row r="104" spans="1:4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</row>
    <row r="105" spans="1:4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</row>
    <row r="106" spans="1:4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</row>
    <row r="107" spans="1:4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</row>
    <row r="108" spans="1:4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</row>
    <row r="110" spans="1:4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</row>
    <row r="111" spans="1:4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</row>
    <row r="112" spans="1:4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</row>
    <row r="113" spans="1:4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</row>
    <row r="114" spans="1:4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</row>
    <row r="115" spans="1:4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</row>
    <row r="116" spans="1:4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</row>
    <row r="117" spans="1:4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1:4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1:4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1:4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1:4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  <row r="123" spans="1:4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</row>
    <row r="124" spans="1:4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</row>
    <row r="125" spans="1:4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</row>
    <row r="126" spans="1:4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</row>
    <row r="127" spans="1:4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</row>
    <row r="128" spans="1:4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</row>
    <row r="129" spans="1:4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</row>
    <row r="130" spans="1:4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</row>
    <row r="131" spans="1:4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</row>
    <row r="132" spans="1:4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</row>
    <row r="133" spans="1:4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</row>
    <row r="134" spans="1:4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</row>
    <row r="135" spans="1:4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</row>
    <row r="136" spans="1:4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</row>
    <row r="137" spans="1:4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</row>
    <row r="138" spans="1:4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</row>
    <row r="139" spans="1:4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</row>
    <row r="140" spans="1:4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</row>
    <row r="141" spans="1:4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</row>
    <row r="142" spans="1:4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</row>
    <row r="143" spans="1:4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</row>
    <row r="144" spans="1:4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</row>
    <row r="145" spans="1:4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</row>
    <row r="146" spans="1:4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</row>
    <row r="147" spans="1:4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</row>
    <row r="148" spans="1:4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</row>
    <row r="149" spans="1:4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</row>
    <row r="150" spans="1:4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</row>
    <row r="151" spans="1:4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</row>
    <row r="152" spans="1:4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</row>
    <row r="153" spans="1:4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</row>
    <row r="155" spans="1:4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</row>
    <row r="156" spans="1:4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</row>
    <row r="157" spans="1:4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</row>
    <row r="158" spans="1:4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</row>
    <row r="159" spans="1:4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</row>
    <row r="160" spans="1:4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</row>
    <row r="161" spans="1:4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</row>
    <row r="162" spans="1:4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</row>
    <row r="163" spans="1:4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</row>
    <row r="164" spans="1:4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</row>
    <row r="166" spans="1:4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</row>
    <row r="167" spans="1:4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</row>
    <row r="168" spans="1:4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</row>
    <row r="169" spans="1:4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</row>
    <row r="170" spans="1:4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</row>
    <row r="171" spans="1:4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</row>
    <row r="172" spans="1:4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</row>
    <row r="173" spans="1:4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</row>
    <row r="174" spans="1:4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</row>
    <row r="175" spans="1:4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</row>
    <row r="177" spans="1:4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</row>
    <row r="178" spans="1:4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</row>
    <row r="179" spans="1:4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</row>
    <row r="180" spans="1:4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</row>
    <row r="181" spans="1:4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</row>
    <row r="182" spans="1:4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</row>
    <row r="183" spans="1:4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</row>
    <row r="184" spans="1:4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</row>
    <row r="185" spans="1:4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</row>
    <row r="186" spans="1:4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</row>
    <row r="188" spans="1:4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</row>
    <row r="191" spans="1:4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</row>
    <row r="192" spans="1:4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</row>
    <row r="193" spans="1:4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:4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</row>
  </sheetData>
  <sheetProtection algorithmName="SHA-512" hashValue="i1qsciQq4mcoFz1mxhbZm60rPmB2vrtXpkKXoKImptXLG+Gm8WPwOIVkoF2/ZRaDkqJmoZIgGjua/aUoYqwFyg==" saltValue="OorUe3mfZ+z6XLAOK8hL4A==" spinCount="100000" sheet="1" objects="1" scenarios="1" insertRows="0"/>
  <mergeCells count="14">
    <mergeCell ref="A43:J43"/>
    <mergeCell ref="F6:F7"/>
    <mergeCell ref="G6:G7"/>
    <mergeCell ref="H6:H7"/>
    <mergeCell ref="I6:I7"/>
    <mergeCell ref="J6:J7"/>
    <mergeCell ref="C6:C7"/>
    <mergeCell ref="A6:A7"/>
    <mergeCell ref="B6:B7"/>
    <mergeCell ref="D6:D7"/>
    <mergeCell ref="E6:E7"/>
    <mergeCell ref="K6:M6"/>
    <mergeCell ref="A4:M4"/>
    <mergeCell ref="A1:M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M47"/>
  <sheetViews>
    <sheetView showGridLines="0" topLeftCell="A13" zoomScaleNormal="100" workbookViewId="0">
      <selection activeCell="A47" sqref="A47:I47"/>
    </sheetView>
  </sheetViews>
  <sheetFormatPr defaultColWidth="9.140625" defaultRowHeight="12.75"/>
  <cols>
    <col min="1" max="2" width="8.140625" style="28" customWidth="1"/>
    <col min="3" max="6" width="13.7109375" style="28" customWidth="1"/>
    <col min="7" max="7" width="15.7109375" style="28" customWidth="1"/>
    <col min="8" max="8" width="16.140625" style="28" customWidth="1"/>
    <col min="9" max="10" width="14.28515625" style="28" customWidth="1"/>
    <col min="11" max="16384" width="9.140625" style="28"/>
  </cols>
  <sheetData>
    <row r="1" spans="1:13" s="26" customFormat="1" ht="18">
      <c r="A1" s="540" t="s">
        <v>69</v>
      </c>
      <c r="B1" s="540"/>
      <c r="C1" s="540"/>
      <c r="D1" s="540"/>
      <c r="E1" s="540"/>
      <c r="F1" s="540"/>
      <c r="G1" s="540"/>
      <c r="H1" s="540"/>
      <c r="I1" s="540"/>
      <c r="J1" s="96"/>
    </row>
    <row r="2" spans="1:13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3" ht="21" customHeight="1" thickBot="1">
      <c r="A3" s="27" t="s">
        <v>248</v>
      </c>
      <c r="B3" s="27"/>
      <c r="C3" s="27"/>
      <c r="D3" s="27"/>
      <c r="E3" s="27"/>
    </row>
    <row r="4" spans="1:13" s="73" customFormat="1" ht="30.75" customHeight="1" thickBot="1">
      <c r="A4" s="537" t="s">
        <v>170</v>
      </c>
      <c r="B4" s="538"/>
      <c r="C4" s="538"/>
      <c r="D4" s="538"/>
      <c r="E4" s="538"/>
      <c r="F4" s="538"/>
      <c r="G4" s="538"/>
      <c r="H4" s="538"/>
      <c r="I4" s="539"/>
      <c r="J4" s="98"/>
    </row>
    <row r="5" spans="1:13" s="72" customFormat="1" ht="25.5" customHeight="1">
      <c r="A5" s="69"/>
      <c r="B5" s="69"/>
      <c r="C5" s="69"/>
      <c r="D5" s="69"/>
      <c r="E5" s="69"/>
      <c r="F5" s="69"/>
      <c r="G5" s="70"/>
      <c r="H5" s="70"/>
      <c r="I5" s="70"/>
      <c r="J5" s="70"/>
    </row>
    <row r="6" spans="1:13" ht="8.25" customHeight="1" thickBot="1">
      <c r="A6" s="103"/>
    </row>
    <row r="7" spans="1:13" ht="21.75" customHeight="1" thickBot="1">
      <c r="A7" s="107"/>
      <c r="B7" s="74"/>
      <c r="C7" s="74"/>
      <c r="D7" s="74"/>
      <c r="E7" s="74"/>
      <c r="F7" s="74"/>
      <c r="G7" s="108">
        <v>2016</v>
      </c>
    </row>
    <row r="8" spans="1:13" ht="12" hidden="1" customHeight="1">
      <c r="A8" s="107"/>
      <c r="B8" s="74"/>
      <c r="C8" s="74"/>
      <c r="D8" s="74"/>
      <c r="E8" s="74"/>
      <c r="F8" s="74"/>
      <c r="G8" s="109"/>
    </row>
    <row r="9" spans="1:13" ht="7.5" customHeight="1" thickBot="1">
      <c r="A9" s="103"/>
    </row>
    <row r="10" spans="1:13" ht="30.75" customHeight="1" thickBot="1">
      <c r="A10" s="674"/>
      <c r="B10" s="674"/>
      <c r="C10" s="674"/>
      <c r="D10" s="674"/>
      <c r="E10" s="674"/>
      <c r="F10" s="69"/>
      <c r="G10" s="110" t="s">
        <v>90</v>
      </c>
      <c r="K10" s="692" t="s">
        <v>184</v>
      </c>
      <c r="L10" s="692"/>
      <c r="M10" s="692"/>
    </row>
    <row r="11" spans="1:13" ht="15.75" customHeight="1">
      <c r="A11" s="338"/>
      <c r="B11" s="338"/>
      <c r="C11" s="338"/>
      <c r="D11" s="338"/>
      <c r="E11" s="338"/>
      <c r="F11" s="338"/>
      <c r="G11" s="342"/>
      <c r="K11" s="343"/>
    </row>
    <row r="12" spans="1:13" s="102" customFormat="1" ht="16.5" customHeight="1" thickBot="1">
      <c r="A12" s="659" t="s">
        <v>31</v>
      </c>
      <c r="B12" s="659"/>
      <c r="C12" s="659"/>
      <c r="D12" s="659"/>
      <c r="E12" s="659"/>
      <c r="F12" s="112"/>
      <c r="G12" s="99"/>
      <c r="H12" s="99"/>
      <c r="J12" s="99"/>
      <c r="K12" s="99"/>
      <c r="L12" s="101"/>
    </row>
    <row r="13" spans="1:13" s="72" customFormat="1" ht="15" customHeight="1">
      <c r="A13" s="647" t="s">
        <v>32</v>
      </c>
      <c r="B13" s="648"/>
      <c r="C13" s="648"/>
      <c r="D13" s="648"/>
      <c r="E13" s="648"/>
      <c r="F13" s="649"/>
      <c r="G13" s="143"/>
      <c r="H13" s="70"/>
      <c r="J13" s="70"/>
      <c r="K13" s="70"/>
      <c r="L13" s="87"/>
    </row>
    <row r="14" spans="1:13" s="72" customFormat="1" ht="15" customHeight="1">
      <c r="A14" s="650" t="s">
        <v>33</v>
      </c>
      <c r="B14" s="651"/>
      <c r="C14" s="651"/>
      <c r="D14" s="651"/>
      <c r="E14" s="651"/>
      <c r="F14" s="652"/>
      <c r="G14" s="144"/>
      <c r="H14" s="70"/>
      <c r="J14" s="70"/>
      <c r="K14" s="70"/>
      <c r="L14" s="87"/>
    </row>
    <row r="15" spans="1:13" s="72" customFormat="1" ht="15" customHeight="1">
      <c r="A15" s="650" t="s">
        <v>34</v>
      </c>
      <c r="B15" s="651"/>
      <c r="C15" s="651"/>
      <c r="D15" s="651"/>
      <c r="E15" s="651"/>
      <c r="F15" s="652"/>
      <c r="G15" s="144"/>
      <c r="H15" s="70"/>
      <c r="J15" s="70"/>
      <c r="K15" s="70"/>
      <c r="L15" s="87"/>
    </row>
    <row r="16" spans="1:13" s="72" customFormat="1" ht="15" customHeight="1">
      <c r="A16" s="650" t="s">
        <v>80</v>
      </c>
      <c r="B16" s="651"/>
      <c r="C16" s="651"/>
      <c r="D16" s="651"/>
      <c r="E16" s="651"/>
      <c r="F16" s="652"/>
      <c r="G16" s="144"/>
      <c r="H16" s="70"/>
      <c r="J16" s="70"/>
      <c r="K16" s="70"/>
      <c r="L16" s="87"/>
    </row>
    <row r="17" spans="1:12" s="72" customFormat="1" ht="15" customHeight="1">
      <c r="A17" s="650" t="s">
        <v>35</v>
      </c>
      <c r="B17" s="651"/>
      <c r="C17" s="651"/>
      <c r="D17" s="651"/>
      <c r="E17" s="651"/>
      <c r="F17" s="652"/>
      <c r="G17" s="144"/>
      <c r="H17" s="70"/>
      <c r="J17" s="70"/>
      <c r="K17" s="70"/>
      <c r="L17" s="87"/>
    </row>
    <row r="18" spans="1:12" s="72" customFormat="1" ht="15" customHeight="1">
      <c r="A18" s="650" t="s">
        <v>319</v>
      </c>
      <c r="B18" s="651"/>
      <c r="C18" s="651"/>
      <c r="D18" s="651"/>
      <c r="E18" s="651"/>
      <c r="F18" s="652"/>
      <c r="G18" s="144"/>
      <c r="H18" s="70"/>
      <c r="J18" s="70"/>
      <c r="K18" s="70"/>
      <c r="L18" s="87"/>
    </row>
    <row r="19" spans="1:12" s="72" customFormat="1" ht="15" customHeight="1">
      <c r="A19" s="650" t="s">
        <v>320</v>
      </c>
      <c r="B19" s="651"/>
      <c r="C19" s="651"/>
      <c r="D19" s="651"/>
      <c r="E19" s="651"/>
      <c r="F19" s="652"/>
      <c r="G19" s="144"/>
      <c r="H19" s="70"/>
      <c r="J19" s="70"/>
      <c r="K19" s="70"/>
      <c r="L19" s="87"/>
    </row>
    <row r="20" spans="1:12" s="72" customFormat="1" ht="15" customHeight="1" thickBot="1">
      <c r="A20" s="638" t="s">
        <v>29</v>
      </c>
      <c r="B20" s="639"/>
      <c r="C20" s="639"/>
      <c r="D20" s="639"/>
      <c r="E20" s="639"/>
      <c r="F20" s="640"/>
      <c r="G20" s="111">
        <f>+G13+G14+G15+G16+G17+G18+G19</f>
        <v>0</v>
      </c>
      <c r="H20" s="70"/>
      <c r="J20" s="70"/>
      <c r="K20" s="70" t="str">
        <f>IF('3. Info patrimoniali V.M. '!M14+'3. Info patrimoniali V.M. '!M15-'6. TCA'!G20=0,"0","errore")</f>
        <v>0</v>
      </c>
      <c r="L20" s="87"/>
    </row>
    <row r="21" spans="1:12" ht="14.25" customHeight="1">
      <c r="A21" s="103"/>
      <c r="G21" s="157"/>
    </row>
    <row r="22" spans="1:12" s="102" customFormat="1" ht="16.5" customHeight="1" thickBot="1">
      <c r="A22" s="659" t="s">
        <v>94</v>
      </c>
      <c r="B22" s="659"/>
      <c r="C22" s="659"/>
      <c r="D22" s="659"/>
      <c r="E22" s="659"/>
      <c r="F22" s="112"/>
      <c r="G22" s="158"/>
      <c r="H22" s="99"/>
      <c r="J22" s="99"/>
      <c r="K22" s="99"/>
      <c r="L22" s="101"/>
    </row>
    <row r="23" spans="1:12" s="72" customFormat="1" ht="15" customHeight="1">
      <c r="A23" s="547" t="s">
        <v>36</v>
      </c>
      <c r="B23" s="548"/>
      <c r="C23" s="548"/>
      <c r="D23" s="548"/>
      <c r="E23" s="548"/>
      <c r="F23" s="548"/>
      <c r="G23" s="143"/>
      <c r="H23" s="70"/>
      <c r="J23" s="70"/>
      <c r="K23" s="70"/>
      <c r="L23" s="87"/>
    </row>
    <row r="24" spans="1:12" s="72" customFormat="1" ht="15" customHeight="1">
      <c r="A24" s="518" t="s">
        <v>38</v>
      </c>
      <c r="B24" s="519"/>
      <c r="C24" s="519"/>
      <c r="D24" s="519"/>
      <c r="E24" s="519"/>
      <c r="F24" s="519"/>
      <c r="G24" s="144"/>
      <c r="H24" s="70"/>
      <c r="J24" s="70"/>
      <c r="K24" s="70"/>
      <c r="L24" s="87"/>
    </row>
    <row r="25" spans="1:12" s="72" customFormat="1" ht="15" customHeight="1">
      <c r="A25" s="518" t="s">
        <v>37</v>
      </c>
      <c r="B25" s="519"/>
      <c r="C25" s="519"/>
      <c r="D25" s="519"/>
      <c r="E25" s="519"/>
      <c r="F25" s="519"/>
      <c r="G25" s="144"/>
      <c r="H25" s="70"/>
      <c r="J25" s="70"/>
      <c r="K25" s="70"/>
      <c r="L25" s="87"/>
    </row>
    <row r="26" spans="1:12" s="72" customFormat="1" ht="15" customHeight="1" thickBot="1">
      <c r="A26" s="532" t="s">
        <v>29</v>
      </c>
      <c r="B26" s="533"/>
      <c r="C26" s="533"/>
      <c r="D26" s="533"/>
      <c r="E26" s="533"/>
      <c r="F26" s="533"/>
      <c r="G26" s="111">
        <f>+G23+G24+G25</f>
        <v>0</v>
      </c>
      <c r="H26" s="70"/>
      <c r="J26" s="70"/>
      <c r="K26" s="70" t="str">
        <f>IF('3. Info patrimoniali V.M. '!M14+'3. Info patrimoniali V.M. '!M15-'6. TCA'!G26=0,"0","errore")</f>
        <v>0</v>
      </c>
      <c r="L26" s="87"/>
    </row>
    <row r="27" spans="1:12" s="408" customFormat="1" ht="15" customHeight="1">
      <c r="A27" s="307"/>
      <c r="B27" s="307"/>
      <c r="C27" s="307"/>
      <c r="D27" s="307"/>
      <c r="E27" s="307"/>
      <c r="F27" s="307"/>
      <c r="G27" s="317"/>
      <c r="H27" s="407"/>
      <c r="J27" s="407"/>
      <c r="K27" s="407"/>
    </row>
    <row r="28" spans="1:12" ht="15" customHeight="1" thickBot="1">
      <c r="A28" s="103"/>
    </row>
    <row r="29" spans="1:12">
      <c r="A29" s="103"/>
      <c r="G29" s="663" t="s">
        <v>32</v>
      </c>
      <c r="H29" s="665" t="s">
        <v>180</v>
      </c>
      <c r="I29" s="657" t="s">
        <v>27</v>
      </c>
    </row>
    <row r="30" spans="1:12" ht="13.5" thickBot="1">
      <c r="A30" s="103"/>
      <c r="G30" s="664"/>
      <c r="H30" s="666"/>
      <c r="I30" s="658"/>
    </row>
    <row r="31" spans="1:12" ht="16.5" customHeight="1" thickBot="1">
      <c r="A31" s="659" t="s">
        <v>129</v>
      </c>
      <c r="B31" s="659"/>
      <c r="C31" s="659"/>
      <c r="D31" s="659"/>
      <c r="E31" s="659"/>
      <c r="F31" s="659"/>
    </row>
    <row r="32" spans="1:12" ht="15" customHeight="1">
      <c r="A32" s="547" t="s">
        <v>39</v>
      </c>
      <c r="B32" s="548"/>
      <c r="C32" s="548"/>
      <c r="D32" s="548"/>
      <c r="E32" s="548"/>
      <c r="F32" s="548"/>
      <c r="G32" s="431"/>
      <c r="H32" s="431"/>
      <c r="I32" s="441">
        <f>G32+H32</f>
        <v>0</v>
      </c>
    </row>
    <row r="33" spans="1:13" ht="15" customHeight="1">
      <c r="A33" s="518" t="s">
        <v>40</v>
      </c>
      <c r="B33" s="519"/>
      <c r="C33" s="519"/>
      <c r="D33" s="519"/>
      <c r="E33" s="519"/>
      <c r="F33" s="519"/>
      <c r="G33" s="430"/>
      <c r="H33" s="430"/>
      <c r="I33" s="319">
        <f t="shared" ref="I33:I42" si="0">G33+H33</f>
        <v>0</v>
      </c>
    </row>
    <row r="34" spans="1:13" ht="15" customHeight="1">
      <c r="A34" s="518" t="s">
        <v>41</v>
      </c>
      <c r="B34" s="519"/>
      <c r="C34" s="519"/>
      <c r="D34" s="519"/>
      <c r="E34" s="519"/>
      <c r="F34" s="519"/>
      <c r="G34" s="430"/>
      <c r="H34" s="430"/>
      <c r="I34" s="319">
        <f t="shared" si="0"/>
        <v>0</v>
      </c>
    </row>
    <row r="35" spans="1:13" ht="15" customHeight="1">
      <c r="A35" s="518" t="s">
        <v>42</v>
      </c>
      <c r="B35" s="519"/>
      <c r="C35" s="519"/>
      <c r="D35" s="519"/>
      <c r="E35" s="519"/>
      <c r="F35" s="519"/>
      <c r="G35" s="430"/>
      <c r="H35" s="430"/>
      <c r="I35" s="319">
        <f t="shared" si="0"/>
        <v>0</v>
      </c>
    </row>
    <row r="36" spans="1:13" ht="15" customHeight="1">
      <c r="A36" s="518" t="s">
        <v>43</v>
      </c>
      <c r="B36" s="519"/>
      <c r="C36" s="519"/>
      <c r="D36" s="519"/>
      <c r="E36" s="519"/>
      <c r="F36" s="519"/>
      <c r="G36" s="430"/>
      <c r="H36" s="430"/>
      <c r="I36" s="319">
        <f t="shared" si="0"/>
        <v>0</v>
      </c>
    </row>
    <row r="37" spans="1:13" ht="15" customHeight="1">
      <c r="A37" s="518" t="s">
        <v>44</v>
      </c>
      <c r="B37" s="519"/>
      <c r="C37" s="519"/>
      <c r="D37" s="519"/>
      <c r="E37" s="519"/>
      <c r="F37" s="519"/>
      <c r="G37" s="430"/>
      <c r="H37" s="430"/>
      <c r="I37" s="319">
        <f t="shared" si="0"/>
        <v>0</v>
      </c>
    </row>
    <row r="38" spans="1:13" ht="15" customHeight="1">
      <c r="A38" s="650" t="s">
        <v>45</v>
      </c>
      <c r="B38" s="651"/>
      <c r="C38" s="651"/>
      <c r="D38" s="651"/>
      <c r="E38" s="651"/>
      <c r="F38" s="652"/>
      <c r="G38" s="430"/>
      <c r="H38" s="430"/>
      <c r="I38" s="319">
        <f t="shared" si="0"/>
        <v>0</v>
      </c>
    </row>
    <row r="39" spans="1:13" ht="15" customHeight="1">
      <c r="A39" s="650" t="s">
        <v>46</v>
      </c>
      <c r="B39" s="651"/>
      <c r="C39" s="651"/>
      <c r="D39" s="651"/>
      <c r="E39" s="651"/>
      <c r="F39" s="652"/>
      <c r="G39" s="430"/>
      <c r="H39" s="430"/>
      <c r="I39" s="319">
        <f t="shared" si="0"/>
        <v>0</v>
      </c>
    </row>
    <row r="40" spans="1:13" ht="15" customHeight="1">
      <c r="A40" s="650" t="s">
        <v>47</v>
      </c>
      <c r="B40" s="651"/>
      <c r="C40" s="651"/>
      <c r="D40" s="651"/>
      <c r="E40" s="651"/>
      <c r="F40" s="652"/>
      <c r="G40" s="430"/>
      <c r="H40" s="430"/>
      <c r="I40" s="319">
        <f t="shared" si="0"/>
        <v>0</v>
      </c>
    </row>
    <row r="41" spans="1:13" ht="15" customHeight="1">
      <c r="A41" s="650" t="s">
        <v>48</v>
      </c>
      <c r="B41" s="651"/>
      <c r="C41" s="651"/>
      <c r="D41" s="651"/>
      <c r="E41" s="651"/>
      <c r="F41" s="652"/>
      <c r="G41" s="430"/>
      <c r="H41" s="430"/>
      <c r="I41" s="319">
        <f t="shared" si="0"/>
        <v>0</v>
      </c>
    </row>
    <row r="42" spans="1:13" ht="15" customHeight="1">
      <c r="A42" s="650" t="s">
        <v>328</v>
      </c>
      <c r="B42" s="651"/>
      <c r="C42" s="651"/>
      <c r="D42" s="651"/>
      <c r="E42" s="651"/>
      <c r="F42" s="652"/>
      <c r="G42" s="186"/>
      <c r="H42" s="186"/>
      <c r="I42" s="319">
        <f t="shared" si="0"/>
        <v>0</v>
      </c>
    </row>
    <row r="43" spans="1:13" ht="15" customHeight="1" thickBot="1">
      <c r="A43" s="638" t="s">
        <v>29</v>
      </c>
      <c r="B43" s="639"/>
      <c r="C43" s="639"/>
      <c r="D43" s="639"/>
      <c r="E43" s="639"/>
      <c r="F43" s="640"/>
      <c r="G43" s="432">
        <f>+G32+G33+G34+G35+G36+G37+G38+G39+G40+G41+G42</f>
        <v>0</v>
      </c>
      <c r="H43" s="432">
        <f>+H32+H33+H34+H35+H36+H37+H38+H39+H40+H41+H42</f>
        <v>0</v>
      </c>
      <c r="I43" s="433">
        <f>+G43+H43</f>
        <v>0</v>
      </c>
      <c r="K43" s="395" t="str">
        <f>IF(G43-G13=0,"0","errore")</f>
        <v>0</v>
      </c>
      <c r="L43" s="395" t="str">
        <f>IF(H43-SUM(G14:G19)=0,"0","errore")</f>
        <v>0</v>
      </c>
      <c r="M43" s="395" t="str">
        <f>IF(I43-G20=0,"0","errore")</f>
        <v>0</v>
      </c>
    </row>
    <row r="44" spans="1:13" s="127" customFormat="1" ht="15" customHeight="1">
      <c r="A44" s="307"/>
      <c r="B44" s="307"/>
      <c r="C44" s="307"/>
      <c r="D44" s="307"/>
      <c r="E44" s="307"/>
      <c r="F44" s="307"/>
      <c r="G44" s="317"/>
      <c r="H44" s="317"/>
      <c r="I44" s="317"/>
    </row>
    <row r="45" spans="1:13" ht="9" customHeight="1"/>
    <row r="46" spans="1:13" ht="15.75" thickBot="1">
      <c r="A46" s="696" t="s">
        <v>289</v>
      </c>
      <c r="B46" s="696"/>
      <c r="C46" s="696"/>
      <c r="D46" s="696"/>
      <c r="E46" s="696"/>
      <c r="F46" s="696"/>
      <c r="G46" s="696"/>
      <c r="H46" s="250"/>
      <c r="I46" s="250"/>
    </row>
    <row r="47" spans="1:13" ht="51" customHeight="1" thickBot="1">
      <c r="A47" s="693"/>
      <c r="B47" s="694"/>
      <c r="C47" s="694"/>
      <c r="D47" s="694"/>
      <c r="E47" s="694"/>
      <c r="F47" s="694"/>
      <c r="G47" s="694"/>
      <c r="H47" s="694"/>
      <c r="I47" s="695"/>
    </row>
  </sheetData>
  <sheetProtection algorithmName="SHA-512" hashValue="IXnC3qwQp1R4chKAeZoGa2r7T8ntDHf1AICeyuIOVeBYFP5OS5/YqT/yXPVGO6al5lWh0tQFBp9KpIlTwPhx2A==" saltValue="zZ72WlvkgpdR9VCBEUW/Ew==" spinCount="100000" sheet="1" objects="1" scenarios="1" selectLockedCells="1"/>
  <mergeCells count="36">
    <mergeCell ref="A1:I1"/>
    <mergeCell ref="K10:M10"/>
    <mergeCell ref="A47:I47"/>
    <mergeCell ref="A4:I4"/>
    <mergeCell ref="G29:G30"/>
    <mergeCell ref="H29:H30"/>
    <mergeCell ref="I29:I30"/>
    <mergeCell ref="A41:F41"/>
    <mergeCell ref="A43:F43"/>
    <mergeCell ref="A46:G46"/>
    <mergeCell ref="A16:F16"/>
    <mergeCell ref="A23:F23"/>
    <mergeCell ref="A24:F24"/>
    <mergeCell ref="A25:F25"/>
    <mergeCell ref="A26:F26"/>
    <mergeCell ref="A17:F17"/>
    <mergeCell ref="A18:F18"/>
    <mergeCell ref="A10:E10"/>
    <mergeCell ref="A13:F13"/>
    <mergeCell ref="A14:F14"/>
    <mergeCell ref="A15:F15"/>
    <mergeCell ref="A12:E12"/>
    <mergeCell ref="A19:F19"/>
    <mergeCell ref="A20:F20"/>
    <mergeCell ref="A31:F31"/>
    <mergeCell ref="A32:F32"/>
    <mergeCell ref="A33:F33"/>
    <mergeCell ref="A22:E22"/>
    <mergeCell ref="A42:F42"/>
    <mergeCell ref="A39:F39"/>
    <mergeCell ref="A40:F40"/>
    <mergeCell ref="A34:F34"/>
    <mergeCell ref="A35:F35"/>
    <mergeCell ref="A36:F36"/>
    <mergeCell ref="A37:F37"/>
    <mergeCell ref="A38:F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O38"/>
  <sheetViews>
    <sheetView showGridLines="0" topLeftCell="A13" workbookViewId="0">
      <selection activeCell="A38" sqref="A38:K38"/>
    </sheetView>
  </sheetViews>
  <sheetFormatPr defaultColWidth="9.140625" defaultRowHeight="12.75"/>
  <cols>
    <col min="1" max="1" width="2.7109375" style="28" customWidth="1"/>
    <col min="2" max="6" width="8.7109375" style="28" customWidth="1"/>
    <col min="7" max="7" width="10.85546875" style="28" customWidth="1"/>
    <col min="8" max="8" width="8.7109375" style="28" customWidth="1"/>
    <col min="9" max="9" width="6" style="28" customWidth="1"/>
    <col min="10" max="11" width="12" style="28" customWidth="1"/>
    <col min="12" max="12" width="8.85546875" style="28" customWidth="1"/>
    <col min="13" max="16384" width="9.140625" style="28"/>
  </cols>
  <sheetData>
    <row r="1" spans="1:15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5" s="26" customFormat="1" ht="21" customHeight="1">
      <c r="A2" s="97"/>
      <c r="B2" s="97"/>
      <c r="C2" s="97"/>
      <c r="D2" s="97"/>
      <c r="E2" s="97"/>
      <c r="F2" s="97"/>
      <c r="G2" s="97"/>
      <c r="H2" s="97"/>
      <c r="I2" s="97"/>
      <c r="J2" s="68"/>
      <c r="K2" s="68"/>
      <c r="L2" s="68"/>
    </row>
    <row r="3" spans="1:15" ht="21" customHeight="1" thickBot="1">
      <c r="A3" s="27"/>
      <c r="B3" s="27"/>
      <c r="C3" s="27"/>
      <c r="D3" s="27"/>
      <c r="E3" s="27"/>
    </row>
    <row r="4" spans="1:15" s="34" customFormat="1" ht="30.75" customHeight="1" thickBot="1">
      <c r="A4" s="537" t="s">
        <v>166</v>
      </c>
      <c r="B4" s="538"/>
      <c r="C4" s="538"/>
      <c r="D4" s="538"/>
      <c r="E4" s="538"/>
      <c r="F4" s="538"/>
      <c r="G4" s="538"/>
      <c r="H4" s="538"/>
      <c r="I4" s="538"/>
      <c r="J4" s="538"/>
      <c r="K4" s="539"/>
      <c r="L4" s="35"/>
    </row>
    <row r="5" spans="1:15" s="72" customFormat="1" ht="30.75" customHeight="1" thickBot="1">
      <c r="A5" s="120"/>
      <c r="B5" s="69"/>
      <c r="C5" s="69"/>
      <c r="D5" s="69"/>
      <c r="E5" s="69"/>
      <c r="F5" s="69"/>
      <c r="G5" s="69"/>
      <c r="H5" s="69"/>
      <c r="I5" s="69"/>
      <c r="J5" s="70"/>
      <c r="K5" s="70"/>
      <c r="L5" s="87"/>
    </row>
    <row r="6" spans="1:15" s="72" customFormat="1" ht="21.75" customHeight="1" thickBot="1">
      <c r="A6" s="69"/>
      <c r="B6" s="69"/>
      <c r="C6" s="69"/>
      <c r="D6" s="69"/>
      <c r="E6" s="69"/>
      <c r="F6" s="69"/>
      <c r="G6" s="69"/>
      <c r="H6" s="69"/>
      <c r="I6" s="69"/>
      <c r="J6" s="713">
        <v>2016</v>
      </c>
      <c r="K6" s="714"/>
      <c r="L6" s="87"/>
    </row>
    <row r="7" spans="1:15" s="72" customFormat="1" ht="4.5" customHeight="1" thickBot="1">
      <c r="A7" s="69"/>
      <c r="B7" s="69"/>
      <c r="C7" s="69"/>
      <c r="D7" s="69"/>
      <c r="E7" s="69"/>
      <c r="F7" s="69"/>
      <c r="G7" s="69"/>
      <c r="H7" s="69"/>
      <c r="I7" s="69"/>
      <c r="J7" s="88"/>
      <c r="K7" s="88"/>
      <c r="L7" s="87"/>
    </row>
    <row r="8" spans="1:15" s="84" customFormat="1" ht="31.5" customHeight="1" thickBot="1">
      <c r="A8" s="574"/>
      <c r="B8" s="574"/>
      <c r="C8" s="574"/>
      <c r="D8" s="574"/>
      <c r="E8" s="574"/>
      <c r="F8" s="121"/>
      <c r="G8" s="83"/>
      <c r="H8" s="83"/>
      <c r="I8" s="113"/>
      <c r="J8" s="80" t="s">
        <v>92</v>
      </c>
      <c r="K8" s="82" t="s">
        <v>90</v>
      </c>
      <c r="L8" s="122"/>
      <c r="O8" s="249" t="s">
        <v>184</v>
      </c>
    </row>
    <row r="9" spans="1:15" s="84" customFormat="1" ht="15.75" thickBot="1">
      <c r="A9" s="641" t="s">
        <v>187</v>
      </c>
      <c r="B9" s="574"/>
      <c r="C9" s="574"/>
      <c r="D9" s="574"/>
      <c r="E9" s="574"/>
      <c r="F9" s="574"/>
      <c r="G9" s="574"/>
      <c r="H9" s="574"/>
      <c r="I9" s="574"/>
      <c r="J9" s="70"/>
      <c r="K9" s="70"/>
      <c r="L9" s="122"/>
    </row>
    <row r="10" spans="1:15" s="34" customFormat="1" ht="15" customHeight="1">
      <c r="A10" s="647" t="s">
        <v>21</v>
      </c>
      <c r="B10" s="715"/>
      <c r="C10" s="715"/>
      <c r="D10" s="715"/>
      <c r="E10" s="715"/>
      <c r="F10" s="715"/>
      <c r="G10" s="715"/>
      <c r="H10" s="715"/>
      <c r="I10" s="716"/>
      <c r="J10" s="14"/>
      <c r="K10" s="4"/>
      <c r="L10" s="35"/>
    </row>
    <row r="11" spans="1:15" s="34" customFormat="1" ht="15" customHeight="1">
      <c r="A11" s="650" t="s">
        <v>20</v>
      </c>
      <c r="B11" s="703"/>
      <c r="C11" s="703"/>
      <c r="D11" s="703"/>
      <c r="E11" s="703"/>
      <c r="F11" s="703"/>
      <c r="G11" s="703"/>
      <c r="H11" s="703"/>
      <c r="I11" s="704"/>
      <c r="J11" s="15"/>
      <c r="K11" s="229"/>
      <c r="L11" s="35"/>
    </row>
    <row r="12" spans="1:15" s="34" customFormat="1" ht="15" customHeight="1">
      <c r="A12" s="702" t="s">
        <v>22</v>
      </c>
      <c r="B12" s="703"/>
      <c r="C12" s="703"/>
      <c r="D12" s="703"/>
      <c r="E12" s="703"/>
      <c r="F12" s="703"/>
      <c r="G12" s="703"/>
      <c r="H12" s="703"/>
      <c r="I12" s="704"/>
      <c r="J12" s="15"/>
      <c r="K12" s="229"/>
      <c r="L12" s="35"/>
    </row>
    <row r="13" spans="1:15" s="34" customFormat="1" ht="15" customHeight="1">
      <c r="A13" s="702" t="s">
        <v>75</v>
      </c>
      <c r="B13" s="703"/>
      <c r="C13" s="703"/>
      <c r="D13" s="703"/>
      <c r="E13" s="703"/>
      <c r="F13" s="703"/>
      <c r="G13" s="703"/>
      <c r="H13" s="703"/>
      <c r="I13" s="704"/>
      <c r="J13" s="15"/>
      <c r="K13" s="229"/>
      <c r="L13" s="35"/>
    </row>
    <row r="14" spans="1:15" s="34" customFormat="1" ht="15" customHeight="1">
      <c r="A14" s="702" t="s">
        <v>41</v>
      </c>
      <c r="B14" s="703"/>
      <c r="C14" s="703"/>
      <c r="D14" s="703"/>
      <c r="E14" s="703"/>
      <c r="F14" s="703"/>
      <c r="G14" s="703"/>
      <c r="H14" s="703"/>
      <c r="I14" s="704"/>
      <c r="J14" s="15"/>
      <c r="K14" s="229"/>
      <c r="L14" s="35"/>
    </row>
    <row r="15" spans="1:15" s="34" customFormat="1" ht="15" customHeight="1">
      <c r="A15" s="705" t="s">
        <v>191</v>
      </c>
      <c r="B15" s="706"/>
      <c r="C15" s="706"/>
      <c r="D15" s="706"/>
      <c r="E15" s="706"/>
      <c r="F15" s="706"/>
      <c r="G15" s="706"/>
      <c r="H15" s="706"/>
      <c r="I15" s="707"/>
      <c r="J15" s="260"/>
      <c r="K15" s="187"/>
      <c r="L15" s="35"/>
    </row>
    <row r="16" spans="1:15" s="34" customFormat="1" ht="15" customHeight="1" thickBot="1">
      <c r="A16" s="532" t="s">
        <v>95</v>
      </c>
      <c r="B16" s="550"/>
      <c r="C16" s="550"/>
      <c r="D16" s="550"/>
      <c r="E16" s="550"/>
      <c r="F16" s="550"/>
      <c r="G16" s="550"/>
      <c r="H16" s="550"/>
      <c r="I16" s="550"/>
      <c r="J16" s="89">
        <f>+J10+J11+J12+J13+J14+J15</f>
        <v>0</v>
      </c>
      <c r="K16" s="90">
        <f>+K10+K11+K12+K13+K14+K15</f>
        <v>0</v>
      </c>
      <c r="L16" s="35"/>
      <c r="M16" s="218"/>
      <c r="N16" s="218"/>
      <c r="O16" s="218" t="str">
        <f>IF('3. Info patrimoniali V.M. '!M16-'7. IMM'!K16=0,"0","errore")</f>
        <v>0</v>
      </c>
    </row>
    <row r="17" spans="1:12" s="34" customFormat="1" ht="7.5" customHeight="1" thickBot="1">
      <c r="A17" s="243"/>
      <c r="B17" s="98"/>
      <c r="C17" s="98"/>
      <c r="D17" s="98"/>
      <c r="E17" s="98"/>
      <c r="F17" s="98"/>
      <c r="G17" s="125"/>
      <c r="H17" s="125"/>
      <c r="I17" s="125"/>
      <c r="J17" s="123"/>
      <c r="K17" s="116"/>
      <c r="L17" s="35"/>
    </row>
    <row r="18" spans="1:12" s="34" customFormat="1" ht="15" customHeight="1" thickBot="1">
      <c r="A18" s="710" t="s">
        <v>130</v>
      </c>
      <c r="B18" s="711"/>
      <c r="C18" s="711"/>
      <c r="D18" s="711"/>
      <c r="E18" s="711"/>
      <c r="F18" s="711"/>
      <c r="G18" s="711"/>
      <c r="H18" s="711"/>
      <c r="I18" s="712"/>
      <c r="J18" s="145"/>
      <c r="K18" s="116"/>
      <c r="L18" s="35"/>
    </row>
    <row r="20" spans="1:12" ht="10.5" customHeight="1"/>
    <row r="21" spans="1:12" ht="15.75" customHeight="1" thickBot="1">
      <c r="A21" s="697" t="s">
        <v>249</v>
      </c>
      <c r="B21" s="697"/>
      <c r="C21" s="697"/>
      <c r="D21" s="697"/>
      <c r="E21" s="697"/>
      <c r="F21" s="697"/>
      <c r="G21" s="697"/>
      <c r="H21" s="697"/>
      <c r="I21" s="697"/>
      <c r="J21" s="697"/>
      <c r="K21" s="698"/>
    </row>
    <row r="22" spans="1:12" ht="60.75" customHeight="1" thickBot="1">
      <c r="A22" s="699"/>
      <c r="B22" s="700"/>
      <c r="C22" s="700"/>
      <c r="D22" s="700"/>
      <c r="E22" s="700"/>
      <c r="F22" s="700"/>
      <c r="G22" s="700"/>
      <c r="H22" s="700"/>
      <c r="I22" s="700"/>
      <c r="J22" s="700"/>
      <c r="K22" s="701"/>
    </row>
    <row r="23" spans="1:12" ht="21" customHeight="1" thickBot="1"/>
    <row r="24" spans="1:12" ht="21.75" customHeight="1" thickBot="1">
      <c r="J24" s="321">
        <v>2016</v>
      </c>
    </row>
    <row r="25" spans="1:12" ht="5.25" customHeight="1" thickBot="1"/>
    <row r="26" spans="1:12" ht="29.25" customHeight="1" thickBot="1">
      <c r="J26" s="110" t="s">
        <v>90</v>
      </c>
    </row>
    <row r="27" spans="1:12" ht="15" customHeight="1" thickBot="1">
      <c r="A27" s="659" t="s">
        <v>31</v>
      </c>
      <c r="B27" s="659"/>
      <c r="C27" s="659"/>
      <c r="D27" s="659"/>
      <c r="E27" s="659"/>
      <c r="F27" s="659"/>
    </row>
    <row r="28" spans="1:12" ht="15" customHeight="1">
      <c r="A28" s="547" t="s">
        <v>188</v>
      </c>
      <c r="B28" s="548"/>
      <c r="C28" s="548"/>
      <c r="D28" s="548"/>
      <c r="E28" s="548"/>
      <c r="F28" s="548"/>
      <c r="G28" s="548"/>
      <c r="H28" s="548"/>
      <c r="I28" s="548"/>
      <c r="J28" s="239"/>
    </row>
    <row r="29" spans="1:12" ht="15" customHeight="1">
      <c r="A29" s="708" t="s">
        <v>173</v>
      </c>
      <c r="B29" s="709"/>
      <c r="C29" s="709"/>
      <c r="D29" s="709"/>
      <c r="E29" s="709"/>
      <c r="F29" s="709"/>
      <c r="G29" s="709"/>
      <c r="H29" s="709"/>
      <c r="I29" s="709"/>
      <c r="J29" s="314"/>
    </row>
    <row r="30" spans="1:12" ht="15" customHeight="1">
      <c r="A30" s="518" t="s">
        <v>189</v>
      </c>
      <c r="B30" s="519"/>
      <c r="C30" s="519"/>
      <c r="D30" s="519"/>
      <c r="E30" s="519"/>
      <c r="F30" s="519"/>
      <c r="G30" s="519"/>
      <c r="H30" s="519"/>
      <c r="I30" s="519"/>
      <c r="J30" s="240"/>
    </row>
    <row r="31" spans="1:12" ht="15" customHeight="1">
      <c r="A31" s="708" t="s">
        <v>174</v>
      </c>
      <c r="B31" s="709"/>
      <c r="C31" s="709"/>
      <c r="D31" s="709"/>
      <c r="E31" s="709"/>
      <c r="F31" s="709"/>
      <c r="G31" s="709"/>
      <c r="H31" s="709"/>
      <c r="I31" s="709"/>
      <c r="J31" s="314"/>
    </row>
    <row r="32" spans="1:12">
      <c r="A32" s="518" t="s">
        <v>190</v>
      </c>
      <c r="B32" s="519"/>
      <c r="C32" s="519"/>
      <c r="D32" s="519"/>
      <c r="E32" s="519"/>
      <c r="F32" s="519"/>
      <c r="G32" s="519"/>
      <c r="H32" s="519"/>
      <c r="I32" s="519"/>
      <c r="J32" s="240"/>
    </row>
    <row r="33" spans="1:15">
      <c r="A33" s="518" t="s">
        <v>180</v>
      </c>
      <c r="B33" s="519"/>
      <c r="C33" s="519"/>
      <c r="D33" s="519"/>
      <c r="E33" s="519"/>
      <c r="F33" s="519"/>
      <c r="G33" s="519"/>
      <c r="H33" s="519"/>
      <c r="I33" s="519"/>
      <c r="J33" s="241"/>
    </row>
    <row r="34" spans="1:15" ht="14.25" customHeight="1" thickBot="1">
      <c r="A34" s="532" t="s">
        <v>95</v>
      </c>
      <c r="B34" s="533"/>
      <c r="C34" s="533"/>
      <c r="D34" s="533"/>
      <c r="E34" s="533"/>
      <c r="F34" s="533"/>
      <c r="G34" s="533"/>
      <c r="H34" s="533"/>
      <c r="I34" s="533"/>
      <c r="J34" s="242">
        <f>J28+J30+J32+J33</f>
        <v>0</v>
      </c>
      <c r="O34" s="219" t="str">
        <f>IF(J34-K16=0,"0","errore")</f>
        <v>0</v>
      </c>
    </row>
    <row r="35" spans="1:15" ht="14.25" customHeight="1">
      <c r="A35" s="243"/>
      <c r="B35" s="243"/>
      <c r="C35" s="243"/>
      <c r="D35" s="243"/>
      <c r="E35" s="243"/>
      <c r="F35" s="243"/>
      <c r="G35" s="243"/>
      <c r="O35" s="219"/>
    </row>
    <row r="36" spans="1:15" ht="10.5" customHeight="1">
      <c r="A36" s="243"/>
      <c r="B36" s="243"/>
      <c r="C36" s="243"/>
      <c r="D36" s="243"/>
      <c r="E36" s="243"/>
      <c r="F36" s="243"/>
      <c r="G36" s="243"/>
      <c r="O36" s="219"/>
    </row>
    <row r="37" spans="1:15" ht="15.75" customHeight="1" thickBot="1">
      <c r="A37" s="697" t="s">
        <v>290</v>
      </c>
      <c r="B37" s="697"/>
      <c r="C37" s="697"/>
      <c r="D37" s="697"/>
      <c r="E37" s="697"/>
      <c r="F37" s="697"/>
      <c r="G37" s="697"/>
      <c r="H37" s="697"/>
      <c r="I37" s="697"/>
      <c r="J37" s="697"/>
      <c r="K37" s="698"/>
    </row>
    <row r="38" spans="1:15" ht="101.25" customHeight="1" thickBot="1">
      <c r="A38" s="699"/>
      <c r="B38" s="700"/>
      <c r="C38" s="700"/>
      <c r="D38" s="700"/>
      <c r="E38" s="700"/>
      <c r="F38" s="700"/>
      <c r="G38" s="700"/>
      <c r="H38" s="700"/>
      <c r="I38" s="700"/>
      <c r="J38" s="700"/>
      <c r="K38" s="701"/>
    </row>
  </sheetData>
  <sheetProtection algorithmName="SHA-512" hashValue="DMDbfcSn2njRQ9CK1IxiOt6ki9KhgtkZncfnb3jYyXrGOLqfZHyiAilC6juSyPnlmYVPlrlMzYJzaCpnwHa0Kg==" saltValue="znWcOdedO5IOS19pw96LTQ==" spinCount="100000" sheet="1" objects="1" scenarios="1" selectLockedCells="1"/>
  <mergeCells count="25">
    <mergeCell ref="A10:I10"/>
    <mergeCell ref="A11:I11"/>
    <mergeCell ref="A12:I12"/>
    <mergeCell ref="A22:K22"/>
    <mergeCell ref="A28:I28"/>
    <mergeCell ref="A1:K1"/>
    <mergeCell ref="A8:E8"/>
    <mergeCell ref="J6:K6"/>
    <mergeCell ref="A4:K4"/>
    <mergeCell ref="A9:I9"/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workbookViewId="0">
      <selection activeCell="F20" sqref="F20"/>
    </sheetView>
  </sheetViews>
  <sheetFormatPr defaultColWidth="9.140625" defaultRowHeight="12.75"/>
  <cols>
    <col min="1" max="1" width="2.7109375" style="65" customWidth="1"/>
    <col min="2" max="2" width="8.7109375" style="65" customWidth="1"/>
    <col min="3" max="3" width="48.140625" style="65" customWidth="1"/>
    <col min="4" max="8" width="15.42578125" style="65" customWidth="1"/>
    <col min="9" max="10" width="12" style="65" customWidth="1"/>
    <col min="11" max="11" width="8.85546875" style="65" customWidth="1"/>
    <col min="12" max="16384" width="9.140625" style="65"/>
  </cols>
  <sheetData>
    <row r="1" spans="1:12" s="26" customFormat="1" ht="18">
      <c r="A1" s="487" t="s">
        <v>69</v>
      </c>
      <c r="B1" s="487"/>
      <c r="C1" s="487"/>
      <c r="D1" s="487"/>
      <c r="E1" s="487"/>
      <c r="F1" s="487"/>
      <c r="G1" s="487"/>
      <c r="H1" s="487"/>
      <c r="I1" s="412"/>
      <c r="J1" s="412"/>
    </row>
    <row r="2" spans="1:12" s="26" customFormat="1" ht="21" customHeight="1">
      <c r="A2" s="415"/>
      <c r="B2" s="415"/>
      <c r="C2" s="415"/>
      <c r="D2" s="415"/>
      <c r="E2" s="415"/>
      <c r="F2" s="415"/>
      <c r="G2" s="415"/>
      <c r="H2" s="415"/>
      <c r="I2" s="415"/>
      <c r="J2" s="412"/>
      <c r="K2" s="412"/>
      <c r="L2" s="412"/>
    </row>
    <row r="3" spans="1:12" ht="21" customHeight="1" thickBot="1">
      <c r="A3" s="27"/>
      <c r="B3" s="27"/>
      <c r="C3" s="27"/>
      <c r="D3" s="27"/>
      <c r="E3" s="27"/>
    </row>
    <row r="4" spans="1:12" s="282" customFormat="1" ht="30.75" customHeight="1" thickBot="1">
      <c r="A4" s="537" t="s">
        <v>291</v>
      </c>
      <c r="B4" s="538"/>
      <c r="C4" s="538"/>
      <c r="D4" s="538"/>
      <c r="E4" s="538"/>
      <c r="F4" s="538"/>
      <c r="G4" s="726"/>
      <c r="H4" s="727"/>
      <c r="I4" s="192"/>
    </row>
    <row r="5" spans="1:12" ht="30.75" customHeight="1" thickBot="1"/>
    <row r="6" spans="1:12" ht="24" customHeight="1">
      <c r="A6" s="728" t="s">
        <v>221</v>
      </c>
      <c r="B6" s="729"/>
      <c r="C6" s="730"/>
      <c r="D6" s="689">
        <v>2016</v>
      </c>
      <c r="E6" s="734"/>
      <c r="F6" s="734"/>
      <c r="G6" s="734"/>
      <c r="H6" s="735"/>
    </row>
    <row r="7" spans="1:12" ht="89.25" customHeight="1">
      <c r="A7" s="731"/>
      <c r="B7" s="732"/>
      <c r="C7" s="733"/>
      <c r="D7" s="21" t="s">
        <v>19</v>
      </c>
      <c r="E7" s="17" t="s">
        <v>77</v>
      </c>
      <c r="F7" s="22" t="s">
        <v>76</v>
      </c>
      <c r="G7" s="17" t="s">
        <v>222</v>
      </c>
      <c r="H7" s="18" t="s">
        <v>326</v>
      </c>
    </row>
    <row r="8" spans="1:12" ht="15" customHeight="1">
      <c r="A8" s="723"/>
      <c r="B8" s="724"/>
      <c r="C8" s="725"/>
      <c r="D8" s="162"/>
      <c r="E8" s="3"/>
      <c r="F8" s="3"/>
      <c r="G8" s="413"/>
      <c r="H8" s="414"/>
    </row>
    <row r="9" spans="1:12" ht="15" customHeight="1">
      <c r="A9" s="723"/>
      <c r="B9" s="724"/>
      <c r="C9" s="725"/>
      <c r="D9" s="162"/>
      <c r="E9" s="3"/>
      <c r="F9" s="3"/>
      <c r="G9" s="413"/>
      <c r="H9" s="414"/>
    </row>
    <row r="10" spans="1:12" ht="15" customHeight="1">
      <c r="A10" s="723"/>
      <c r="B10" s="724"/>
      <c r="C10" s="725"/>
      <c r="D10" s="162"/>
      <c r="E10" s="3"/>
      <c r="F10" s="3"/>
      <c r="G10" s="413"/>
      <c r="H10" s="414"/>
    </row>
    <row r="11" spans="1:12" ht="15" customHeight="1">
      <c r="A11" s="723"/>
      <c r="B11" s="724"/>
      <c r="C11" s="725"/>
      <c r="D11" s="162"/>
      <c r="E11" s="3"/>
      <c r="F11" s="3"/>
      <c r="G11" s="413"/>
      <c r="H11" s="414"/>
    </row>
    <row r="12" spans="1:12" ht="15" customHeight="1">
      <c r="A12" s="723"/>
      <c r="B12" s="724"/>
      <c r="C12" s="725"/>
      <c r="D12" s="162"/>
      <c r="E12" s="3"/>
      <c r="F12" s="3"/>
      <c r="G12" s="413"/>
      <c r="H12" s="414"/>
    </row>
    <row r="13" spans="1:12" ht="15" customHeight="1">
      <c r="A13" s="723"/>
      <c r="B13" s="724"/>
      <c r="C13" s="725"/>
      <c r="D13" s="162"/>
      <c r="E13" s="3"/>
      <c r="F13" s="3"/>
      <c r="G13" s="413"/>
      <c r="H13" s="414"/>
    </row>
    <row r="14" spans="1:12" ht="15" customHeight="1">
      <c r="A14" s="723"/>
      <c r="B14" s="724"/>
      <c r="C14" s="725"/>
      <c r="D14" s="162"/>
      <c r="E14" s="3"/>
      <c r="F14" s="3"/>
      <c r="G14" s="413"/>
      <c r="H14" s="414"/>
    </row>
    <row r="15" spans="1:12" ht="15" customHeight="1">
      <c r="A15" s="723"/>
      <c r="B15" s="724"/>
      <c r="C15" s="725"/>
      <c r="D15" s="162"/>
      <c r="E15" s="3"/>
      <c r="F15" s="3"/>
      <c r="G15" s="413"/>
      <c r="H15" s="414"/>
    </row>
    <row r="16" spans="1:12" ht="15" customHeight="1">
      <c r="A16" s="723"/>
      <c r="B16" s="724"/>
      <c r="C16" s="725"/>
      <c r="D16" s="162"/>
      <c r="E16" s="3"/>
      <c r="F16" s="3"/>
      <c r="G16" s="413"/>
      <c r="H16" s="414"/>
    </row>
    <row r="17" spans="1:8" ht="15" customHeight="1">
      <c r="A17" s="723"/>
      <c r="B17" s="724"/>
      <c r="C17" s="725"/>
      <c r="D17" s="162"/>
      <c r="E17" s="3"/>
      <c r="F17" s="3"/>
      <c r="G17" s="413"/>
      <c r="H17" s="414"/>
    </row>
    <row r="18" spans="1:8" ht="15" customHeight="1">
      <c r="A18" s="723"/>
      <c r="B18" s="724"/>
      <c r="C18" s="725"/>
      <c r="D18" s="162"/>
      <c r="E18" s="3"/>
      <c r="F18" s="3"/>
      <c r="G18" s="413"/>
      <c r="H18" s="414"/>
    </row>
    <row r="19" spans="1:8" ht="15" customHeight="1">
      <c r="A19" s="723"/>
      <c r="B19" s="724"/>
      <c r="C19" s="725"/>
      <c r="D19" s="162"/>
      <c r="E19" s="3"/>
      <c r="F19" s="3"/>
      <c r="G19" s="413"/>
      <c r="H19" s="414"/>
    </row>
    <row r="20" spans="1:8" ht="15" customHeight="1">
      <c r="A20" s="723"/>
      <c r="B20" s="724"/>
      <c r="C20" s="725"/>
      <c r="D20" s="162"/>
      <c r="E20" s="3"/>
      <c r="F20" s="3"/>
      <c r="G20" s="413"/>
      <c r="H20" s="414"/>
    </row>
    <row r="21" spans="1:8" ht="15" customHeight="1">
      <c r="A21" s="723"/>
      <c r="B21" s="724"/>
      <c r="C21" s="725"/>
      <c r="D21" s="162"/>
      <c r="E21" s="3"/>
      <c r="F21" s="3"/>
      <c r="G21" s="413"/>
      <c r="H21" s="414"/>
    </row>
    <row r="22" spans="1:8" ht="15" customHeight="1">
      <c r="A22" s="717"/>
      <c r="B22" s="718"/>
      <c r="C22" s="719"/>
      <c r="D22" s="417"/>
      <c r="E22" s="182"/>
      <c r="F22" s="183"/>
      <c r="G22" s="186"/>
      <c r="H22" s="418"/>
    </row>
    <row r="23" spans="1:8" ht="15" customHeight="1" thickBot="1">
      <c r="A23" s="720" t="s">
        <v>27</v>
      </c>
      <c r="B23" s="721"/>
      <c r="C23" s="721"/>
      <c r="D23" s="722"/>
      <c r="E23" s="184">
        <f>SUM(E8:E22)</f>
        <v>0</v>
      </c>
      <c r="F23" s="184">
        <f>SUM(F8:F22)</f>
        <v>0</v>
      </c>
      <c r="G23" s="184">
        <f>SUM(G8:G22)</f>
        <v>0</v>
      </c>
      <c r="H23" s="261">
        <f>SUM(H8:H22)</f>
        <v>0</v>
      </c>
    </row>
    <row r="24" spans="1:8">
      <c r="A24" s="118"/>
    </row>
    <row r="25" spans="1:8">
      <c r="A25" s="115"/>
      <c r="D25" s="65" t="s">
        <v>184</v>
      </c>
      <c r="E25" s="416" t="str">
        <f>IF('2. Info patrimoniali V.C.'!M17-'8. PIM'!E23=0,"0","errore")</f>
        <v>0</v>
      </c>
      <c r="F25" s="416" t="str">
        <f>IF('3. Info patrimoniali V.M. '!M17-'8. PIM'!F23=0,"0","errore")</f>
        <v>0</v>
      </c>
    </row>
  </sheetData>
  <sheetProtection algorithmName="SHA-512" hashValue="Tg6d9/1lx2F5IaHKK6PsVwY7x8hvzosmLvx+D8dpArwiybUH3/KGRsGmzzs/WvIirWAs1kVdN3/5vAKph0T4Tw==" saltValue="jHP+o1vHmTJuC8kGn6YA0A==" spinCount="100000" sheet="1" objects="1" scenarios="1" selectLockedCells="1"/>
  <mergeCells count="20">
    <mergeCell ref="A15:C15"/>
    <mergeCell ref="A1:H1"/>
    <mergeCell ref="A4:H4"/>
    <mergeCell ref="A6:C7"/>
    <mergeCell ref="D6:H6"/>
    <mergeCell ref="A8:C8"/>
    <mergeCell ref="A9:C9"/>
    <mergeCell ref="A10:C10"/>
    <mergeCell ref="A11:C11"/>
    <mergeCell ref="A12:C12"/>
    <mergeCell ref="A13:C13"/>
    <mergeCell ref="A14:C14"/>
    <mergeCell ref="A22:C22"/>
    <mergeCell ref="A23:D23"/>
    <mergeCell ref="A16:C16"/>
    <mergeCell ref="A17:C17"/>
    <mergeCell ref="A18:C18"/>
    <mergeCell ref="A19:C19"/>
    <mergeCell ref="A20:C20"/>
    <mergeCell ref="A21:C2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21</vt:i4>
      </vt:variant>
    </vt:vector>
  </HeadingPairs>
  <TitlesOfParts>
    <vt:vector size="42" baseType="lpstr">
      <vt:lpstr>Frontespizio</vt:lpstr>
      <vt:lpstr>1. Generali</vt:lpstr>
      <vt:lpstr>2. Info patrimoniali V.C.</vt:lpstr>
      <vt:lpstr>3. Info patrimoniali V.M. </vt:lpstr>
      <vt:lpstr>4. TDE</vt:lpstr>
      <vt:lpstr>5. OST</vt:lpstr>
      <vt:lpstr>6. TCA</vt:lpstr>
      <vt:lpstr>7. IMM</vt:lpstr>
      <vt:lpstr>8. PIM</vt:lpstr>
      <vt:lpstr>9.OICR</vt:lpstr>
      <vt:lpstr>10. OICVM#TDE</vt:lpstr>
      <vt:lpstr>11. OICVM#TCA</vt:lpstr>
      <vt:lpstr>12. FIA</vt:lpstr>
      <vt:lpstr>13. FIA IMM</vt:lpstr>
      <vt:lpstr>14. Altre Attività e Passività</vt:lpstr>
      <vt:lpstr>15. DERIVATI</vt:lpstr>
      <vt:lpstr>16.Gestori e Depositari</vt:lpstr>
      <vt:lpstr>17. Acquisti e vendite</vt:lpstr>
      <vt:lpstr>18. Redditività gest immob</vt:lpstr>
      <vt:lpstr>19. Redditività gest mobiliare</vt:lpstr>
      <vt:lpstr>20. Redditività prospettica</vt:lpstr>
      <vt:lpstr>'1. Generali'!Area_stampa</vt:lpstr>
      <vt:lpstr>'10. OICVM#TDE'!Area_stampa</vt:lpstr>
      <vt:lpstr>'11. OICVM#TCA'!Area_stampa</vt:lpstr>
      <vt:lpstr>'12. FIA'!Area_stampa</vt:lpstr>
      <vt:lpstr>'13. FIA IMM'!Area_stampa</vt:lpstr>
      <vt:lpstr>'14. Altre Attività e Passività'!Area_stampa</vt:lpstr>
      <vt:lpstr>'15. DERIVATI'!Area_stampa</vt:lpstr>
      <vt:lpstr>'16.Gestori e Depositari'!Area_stampa</vt:lpstr>
      <vt:lpstr>'17. Acquisti e vendite'!Area_stampa</vt:lpstr>
      <vt:lpstr>'18. Redditività gest immob'!Area_stampa</vt:lpstr>
      <vt:lpstr>'19. Redditività gest mobiliare'!Area_stampa</vt:lpstr>
      <vt:lpstr>'2. Info patrimoniali V.C.'!Area_stampa</vt:lpstr>
      <vt:lpstr>'20. Redditività prospettica'!Area_stampa</vt:lpstr>
      <vt:lpstr>'3. Info patrimoniali V.M. 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 LAVORO</dc:creator>
  <cp:lastModifiedBy>Marcello Claudio</cp:lastModifiedBy>
  <cp:lastPrinted>2017-03-09T08:31:52Z</cp:lastPrinted>
  <dcterms:created xsi:type="dcterms:W3CDTF">1999-09-06T11:32:50Z</dcterms:created>
  <dcterms:modified xsi:type="dcterms:W3CDTF">2017-03-09T09:22:35Z</dcterms:modified>
</cp:coreProperties>
</file>