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server01\Casse Professionali\SEGNALAZIONI\PER ANNO 2015\Definizione degli schemi di segnalazione\Documenti da trasmettere agli enti Marzo 2016\"/>
    </mc:Choice>
  </mc:AlternateContent>
  <bookViews>
    <workbookView xWindow="0" yWindow="0" windowWidth="28800" windowHeight="11835" tabRatio="847" firstSheet="11" activeTab="19"/>
  </bookViews>
  <sheets>
    <sheet name="Frontespizio" sheetId="45" r:id="rId1"/>
    <sheet name="1. Generali" sheetId="78" r:id="rId2"/>
    <sheet name="2. Informazioni patrimoniali" sheetId="90" r:id="rId3"/>
    <sheet name="3. Attivita imm e non imm" sheetId="75" r:id="rId4"/>
    <sheet name="4. TDE" sheetId="63" r:id="rId5"/>
    <sheet name="5. OST" sheetId="74" r:id="rId6"/>
    <sheet name="6. TCA" sheetId="73" r:id="rId7"/>
    <sheet name="7. IMM" sheetId="58" r:id="rId8"/>
    <sheet name="8. PIM" sheetId="60" r:id="rId9"/>
    <sheet name="9.OICR" sheetId="92" r:id="rId10"/>
    <sheet name="10. ARM#TDE" sheetId="80" r:id="rId11"/>
    <sheet name="11. ARM#TCA" sheetId="81" r:id="rId12"/>
    <sheet name="12. NONARM" sheetId="61" r:id="rId13"/>
    <sheet name="13. Altre Attività e Passività" sheetId="79" r:id="rId14"/>
    <sheet name="14. DERIVATI" sheetId="65" r:id="rId15"/>
    <sheet name="15.Gestori e Depositari" sheetId="68" r:id="rId16"/>
    <sheet name="16. Acquisti e vendite" sheetId="69" r:id="rId17"/>
    <sheet name="17. Redditività gest immob" sheetId="87" r:id="rId18"/>
    <sheet name="18. Redditività gest mobiliare" sheetId="85" r:id="rId19"/>
    <sheet name="19. Redditività prospettica" sheetId="77" r:id="rId20"/>
  </sheets>
  <definedNames>
    <definedName name="_xlnm.Print_Area" localSheetId="1">'1. Generali'!$A$1:$L$21</definedName>
    <definedName name="_xlnm.Print_Area" localSheetId="10">'10. ARM#TDE'!$A$1:$J$40</definedName>
    <definedName name="_xlnm.Print_Area" localSheetId="11">'11. ARM#TCA'!$A$1:$H$37</definedName>
    <definedName name="_xlnm.Print_Area" localSheetId="12">'12. NONARM'!$A$1:$N$48</definedName>
    <definedName name="_xlnm.Print_Area" localSheetId="13">'13. Altre Attività e Passività'!$A$1:$L$36</definedName>
    <definedName name="_xlnm.Print_Area" localSheetId="14">'14. DERIVATI'!$A$1:$O$55</definedName>
    <definedName name="_xlnm.Print_Area" localSheetId="15">'15.Gestori e Depositari'!$A$1:$J$40</definedName>
    <definedName name="_xlnm.Print_Area" localSheetId="16">'16. Acquisti e vendite'!$A$1:$K$37</definedName>
    <definedName name="_xlnm.Print_Area" localSheetId="17">'17. Redditività gest immob'!$A$1:$L$43</definedName>
    <definedName name="_xlnm.Print_Area" localSheetId="18">'18. Redditività gest mobiliare'!$A$1:$L$33</definedName>
    <definedName name="_xlnm.Print_Area" localSheetId="19">'19. Redditività prospettica'!$A$1:$K$18</definedName>
    <definedName name="_xlnm.Print_Area" localSheetId="2">'2. Informazioni patrimoniali'!$A$1:$L$63</definedName>
    <definedName name="_xlnm.Print_Area" localSheetId="3">'3. Attivita imm e non imm'!$A$1:$L$58</definedName>
    <definedName name="_xlnm.Print_Area" localSheetId="4">'4. TDE'!$A$1:$I$53</definedName>
    <definedName name="_xlnm.Print_Area" localSheetId="5">'5. OST'!$A$1:$M$43</definedName>
    <definedName name="_xlnm.Print_Area" localSheetId="6">'6. TCA'!$A$1:$G$41</definedName>
    <definedName name="_xlnm.Print_Area" localSheetId="7">'7. IMM'!$A$1:$K$38</definedName>
    <definedName name="_xlnm.Print_Area" localSheetId="8">'8. PIM'!$A$1:$H$23</definedName>
    <definedName name="_xlnm.Print_Area" localSheetId="9">'9.OICR'!$A$1:$J$36</definedName>
    <definedName name="_xlnm.Print_Area" localSheetId="0">Frontespizio!$A$1:$K$51</definedName>
  </definedNames>
  <calcPr calcId="152511"/>
</workbook>
</file>

<file path=xl/calcChain.xml><?xml version="1.0" encoding="utf-8"?>
<calcChain xmlns="http://schemas.openxmlformats.org/spreadsheetml/2006/main">
  <c r="R48" i="65" l="1"/>
  <c r="R41" i="65"/>
  <c r="R31" i="65"/>
  <c r="M21" i="65"/>
  <c r="N21" i="65"/>
  <c r="O21" i="65"/>
  <c r="L21" i="65"/>
  <c r="Q48" i="65" s="1"/>
  <c r="Q31" i="65" l="1"/>
  <c r="Q41" i="65"/>
  <c r="K31" i="69"/>
  <c r="J31" i="69"/>
  <c r="N25" i="92"/>
  <c r="M25" i="92"/>
  <c r="I33" i="75"/>
  <c r="L20" i="75"/>
  <c r="K20" i="75"/>
  <c r="I20" i="75"/>
  <c r="K47" i="90"/>
  <c r="K46" i="90"/>
  <c r="I47" i="90"/>
  <c r="I46" i="90"/>
  <c r="L40" i="90"/>
  <c r="K40" i="90"/>
  <c r="J40" i="90"/>
  <c r="I40" i="90"/>
  <c r="J38" i="90"/>
  <c r="K38" i="90"/>
  <c r="L38" i="90"/>
  <c r="I38" i="90"/>
  <c r="J23" i="90"/>
  <c r="K23" i="90"/>
  <c r="L23" i="90"/>
  <c r="I23" i="90"/>
  <c r="K11" i="78"/>
  <c r="I11" i="78"/>
  <c r="J38" i="87" l="1"/>
  <c r="L33" i="85" l="1"/>
  <c r="K33" i="85"/>
  <c r="H24" i="85"/>
  <c r="L12" i="85"/>
  <c r="K12" i="85"/>
  <c r="J12" i="85"/>
  <c r="I12" i="85"/>
  <c r="H12" i="85"/>
  <c r="H27" i="85" s="1"/>
  <c r="L24" i="85"/>
  <c r="K24" i="85"/>
  <c r="I24" i="85"/>
  <c r="I27" i="85"/>
  <c r="L38" i="87"/>
  <c r="J37" i="87"/>
  <c r="J30" i="87"/>
  <c r="J29" i="87"/>
  <c r="J25" i="87"/>
  <c r="J15" i="87"/>
  <c r="J19" i="69"/>
  <c r="M29" i="68"/>
  <c r="L29" i="68"/>
  <c r="L51" i="61"/>
  <c r="N48" i="61"/>
  <c r="M48" i="61"/>
  <c r="L48" i="61"/>
  <c r="M18" i="92"/>
  <c r="J30" i="92"/>
  <c r="M51" i="61" s="1"/>
  <c r="I30" i="92"/>
  <c r="J18" i="92"/>
  <c r="I18" i="92"/>
  <c r="E25" i="60"/>
  <c r="H23" i="60"/>
  <c r="E23" i="60"/>
  <c r="G32" i="73"/>
  <c r="G38" i="73"/>
  <c r="G22" i="73"/>
  <c r="K43" i="74"/>
  <c r="M43" i="74"/>
  <c r="N37" i="75"/>
  <c r="O10" i="75"/>
  <c r="K27" i="85"/>
  <c r="L27" i="85"/>
  <c r="L29" i="87"/>
  <c r="L37" i="87"/>
  <c r="L33" i="75"/>
  <c r="J20" i="75"/>
  <c r="I33" i="85" l="1"/>
  <c r="L30" i="87"/>
  <c r="G37" i="81" l="1"/>
  <c r="G31" i="81"/>
  <c r="G21" i="81"/>
  <c r="J27" i="80"/>
  <c r="I27" i="80"/>
  <c r="H27" i="80"/>
  <c r="J20" i="80"/>
  <c r="I20" i="80"/>
  <c r="H20" i="80"/>
  <c r="G23" i="60"/>
  <c r="F23" i="60"/>
  <c r="J34" i="58"/>
  <c r="K16" i="58"/>
  <c r="J16" i="58"/>
  <c r="L43" i="74"/>
  <c r="H41" i="63"/>
  <c r="H21" i="63"/>
  <c r="H28" i="63"/>
  <c r="G21" i="63"/>
  <c r="K33" i="75"/>
  <c r="N20" i="75" l="1"/>
  <c r="I25" i="87"/>
  <c r="I15" i="87"/>
  <c r="I29" i="87" s="1"/>
  <c r="I33" i="80"/>
  <c r="J40" i="80"/>
  <c r="F25" i="60"/>
  <c r="O34" i="58"/>
  <c r="G53" i="63"/>
  <c r="I49" i="63"/>
  <c r="I38" i="87" l="1"/>
  <c r="I37" i="87"/>
  <c r="I30" i="87"/>
  <c r="J24" i="85"/>
  <c r="H25" i="87"/>
  <c r="H15" i="87"/>
  <c r="N30" i="92"/>
  <c r="M30" i="92"/>
  <c r="N18" i="92"/>
  <c r="O16" i="58"/>
  <c r="P20" i="75"/>
  <c r="O19" i="75"/>
  <c r="P19" i="75"/>
  <c r="Q19" i="75"/>
  <c r="O18" i="75"/>
  <c r="P18" i="75"/>
  <c r="Q18" i="75"/>
  <c r="O17" i="75"/>
  <c r="P17" i="75"/>
  <c r="Q17" i="75"/>
  <c r="O16" i="75"/>
  <c r="P16" i="75"/>
  <c r="Q16" i="75"/>
  <c r="N16" i="75"/>
  <c r="N17" i="75"/>
  <c r="N18" i="75"/>
  <c r="N19" i="75"/>
  <c r="O15" i="75"/>
  <c r="P15" i="75"/>
  <c r="Q15" i="75"/>
  <c r="N15" i="75"/>
  <c r="O14" i="75"/>
  <c r="P14" i="75"/>
  <c r="Q14" i="75"/>
  <c r="N14" i="75"/>
  <c r="J27" i="85" l="1"/>
  <c r="J33" i="85"/>
  <c r="H30" i="87"/>
  <c r="H29" i="87"/>
  <c r="K19" i="69"/>
  <c r="H40" i="80" l="1"/>
  <c r="H53" i="63"/>
  <c r="I53" i="63" s="1"/>
  <c r="L53" i="63" s="1"/>
  <c r="I21" i="63"/>
  <c r="I28" i="63"/>
  <c r="I34" i="63"/>
  <c r="I41" i="63"/>
  <c r="H34" i="63"/>
  <c r="G41" i="63"/>
  <c r="G34" i="63"/>
  <c r="G28" i="63"/>
  <c r="I38" i="73" l="1"/>
  <c r="I32" i="73"/>
  <c r="I22" i="73"/>
  <c r="L41" i="63"/>
  <c r="K41" i="63"/>
  <c r="L34" i="63"/>
  <c r="K34" i="63"/>
  <c r="L28" i="63"/>
  <c r="K28" i="63"/>
  <c r="L21" i="63"/>
  <c r="K21" i="63"/>
  <c r="P37" i="75"/>
  <c r="O13" i="75"/>
  <c r="P13" i="75"/>
  <c r="Q13" i="75"/>
  <c r="N13" i="75"/>
  <c r="O12" i="75"/>
  <c r="P12" i="75"/>
  <c r="Q12" i="75"/>
  <c r="N12" i="75"/>
  <c r="Q11" i="75"/>
  <c r="O11" i="75"/>
  <c r="P11" i="75"/>
  <c r="N11" i="75"/>
  <c r="P10" i="75"/>
  <c r="Q10" i="75"/>
  <c r="N10" i="75"/>
  <c r="K36" i="75" l="1"/>
  <c r="I36" i="75"/>
  <c r="I40" i="80" l="1"/>
  <c r="J33" i="80"/>
  <c r="H33" i="80"/>
  <c r="J33" i="75"/>
  <c r="O20" i="75" s="1"/>
  <c r="Q20" i="75"/>
  <c r="L25" i="87" l="1"/>
  <c r="K25" i="87"/>
  <c r="L15" i="87" l="1"/>
  <c r="K15" i="87"/>
  <c r="K37" i="87" l="1"/>
  <c r="K30" i="87"/>
  <c r="K38" i="87"/>
  <c r="K29" i="87"/>
  <c r="I50" i="63"/>
  <c r="I51" i="63"/>
  <c r="I52" i="63"/>
</calcChain>
</file>

<file path=xl/sharedStrings.xml><?xml version="1.0" encoding="utf-8"?>
<sst xmlns="http://schemas.openxmlformats.org/spreadsheetml/2006/main" count="592" uniqueCount="335">
  <si>
    <t>Denominazione dell'Ente</t>
  </si>
  <si>
    <t>Nominativo 1</t>
  </si>
  <si>
    <t>Telefono</t>
  </si>
  <si>
    <t>Fax</t>
  </si>
  <si>
    <t>E-mail</t>
  </si>
  <si>
    <t>Nominativo 2</t>
  </si>
  <si>
    <t>Referente/i da contattare per eventuali chiarimenti</t>
  </si>
  <si>
    <t>Codice Ente</t>
  </si>
  <si>
    <t>Fondazione</t>
  </si>
  <si>
    <t>Associazione</t>
  </si>
  <si>
    <r>
      <t xml:space="preserve">Forma giuridica dell'Ente </t>
    </r>
    <r>
      <rPr>
        <i/>
        <sz val="10"/>
        <rFont val="Arial"/>
        <family val="2"/>
      </rPr>
      <t>(inserire una X nella casella corrispondente)</t>
    </r>
  </si>
  <si>
    <t>Retributivo</t>
  </si>
  <si>
    <t>Contributivo</t>
  </si>
  <si>
    <t>Altro</t>
  </si>
  <si>
    <t>Liquidità</t>
  </si>
  <si>
    <t>Titoli di capitale quotati</t>
  </si>
  <si>
    <t>Immobili</t>
  </si>
  <si>
    <t>Partecipazioni in società immobiliari</t>
  </si>
  <si>
    <t>Polizze assicurative</t>
  </si>
  <si>
    <r>
      <t xml:space="preserve">Quota di partecipazione 
nel capitale 
della società 
</t>
    </r>
    <r>
      <rPr>
        <sz val="8"/>
        <rFont val="Arial"/>
        <family val="2"/>
      </rPr>
      <t>(%)</t>
    </r>
  </si>
  <si>
    <t>Residenziale</t>
  </si>
  <si>
    <t>Strumentale</t>
  </si>
  <si>
    <t>Commerciale</t>
  </si>
  <si>
    <t>Quota percentuale detenuta</t>
  </si>
  <si>
    <t>Anno di scadenza</t>
  </si>
  <si>
    <t>Residenza</t>
  </si>
  <si>
    <t>Titoli di Stato o di organismi sovranazionali</t>
  </si>
  <si>
    <t>Totale</t>
  </si>
  <si>
    <t>Totale titoli di debito</t>
  </si>
  <si>
    <t>Totale titoli di capitale</t>
  </si>
  <si>
    <t>Titoli di capitale</t>
  </si>
  <si>
    <t>Ripartizione per area geografica</t>
  </si>
  <si>
    <t>Titoli corporate (imprese finanziarie)</t>
  </si>
  <si>
    <t>Titoli corporate (imprese non finanziarie)</t>
  </si>
  <si>
    <t>Italia</t>
  </si>
  <si>
    <t>Altri Paesi area Euro</t>
  </si>
  <si>
    <t>Altri Paesi Unione Europea</t>
  </si>
  <si>
    <t>Giappone</t>
  </si>
  <si>
    <t>Euro</t>
  </si>
  <si>
    <t>Altre Valute</t>
  </si>
  <si>
    <t>Dollaro USA</t>
  </si>
  <si>
    <t>di cui: superiore o uguale ad A</t>
  </si>
  <si>
    <t>Energia</t>
  </si>
  <si>
    <t>Materiali</t>
  </si>
  <si>
    <t>Industriale</t>
  </si>
  <si>
    <t>Beni di consumo ciclici</t>
  </si>
  <si>
    <t>Beni di consumo non ciclici</t>
  </si>
  <si>
    <t>Sanitario</t>
  </si>
  <si>
    <t>Finanziario</t>
  </si>
  <si>
    <t>IT</t>
  </si>
  <si>
    <t>Servizi per telecomunicazioni</t>
  </si>
  <si>
    <t>Utilities</t>
  </si>
  <si>
    <t>Futures</t>
  </si>
  <si>
    <t>Posizione creditoria (lunga) su valuta: dollaro USA</t>
  </si>
  <si>
    <t>Posizione debitoria (corta) su valuta: dollaro USA</t>
  </si>
  <si>
    <t>Posizione creditoria (lunga) su valuta: altre valute</t>
  </si>
  <si>
    <t>Posizione debitoria (corta) su valuta: altre valute</t>
  </si>
  <si>
    <t>Denominazione intermediario</t>
  </si>
  <si>
    <t>N. Albo</t>
  </si>
  <si>
    <t>Altri titoli di debito</t>
  </si>
  <si>
    <t>Attività immobilizzate</t>
  </si>
  <si>
    <t>Canoni di locazione</t>
  </si>
  <si>
    <t>Sanzioni (interessi moratori)</t>
  </si>
  <si>
    <t>Rimborsi oneri accessori da locatari</t>
  </si>
  <si>
    <t>Imposte e tasse</t>
  </si>
  <si>
    <t>Totale costi</t>
  </si>
  <si>
    <t>Interessi passivi</t>
  </si>
  <si>
    <t>A</t>
  </si>
  <si>
    <t>B</t>
  </si>
  <si>
    <t>C</t>
  </si>
  <si>
    <t>D</t>
  </si>
  <si>
    <t>E</t>
  </si>
  <si>
    <t>F</t>
  </si>
  <si>
    <t>H</t>
  </si>
  <si>
    <t>ENTI PREVIDENZIALI PRIVATI</t>
  </si>
  <si>
    <t>Informazioni identificative</t>
  </si>
  <si>
    <t>Previdenziali</t>
  </si>
  <si>
    <t>Assistenziali</t>
  </si>
  <si>
    <r>
      <t xml:space="preserve">Regime delle prestazioni previdenziali erogate </t>
    </r>
    <r>
      <rPr>
        <i/>
        <sz val="10"/>
        <rFont val="Arial"/>
        <family val="2"/>
      </rPr>
      <t>(inserire una X nella casella corrispondente)</t>
    </r>
  </si>
  <si>
    <t>Misto</t>
  </si>
  <si>
    <t>Uffici</t>
  </si>
  <si>
    <r>
      <t xml:space="preserve">Tipologia
</t>
    </r>
    <r>
      <rPr>
        <i/>
        <sz val="8"/>
        <rFont val="Arial"/>
        <family val="2"/>
      </rPr>
      <t>(riservati, retail)</t>
    </r>
  </si>
  <si>
    <t xml:space="preserve">Valore di 
mercato della partecipazione </t>
  </si>
  <si>
    <t xml:space="preserve">Valore 
contabile della partecipazione </t>
  </si>
  <si>
    <t>Valore nominale</t>
  </si>
  <si>
    <t>Valore di mercato</t>
  </si>
  <si>
    <t xml:space="preserve">Stati Uniti </t>
  </si>
  <si>
    <t>Altri paesi aderenti OCSE</t>
  </si>
  <si>
    <t>Altri paesi non aderenti OCSE</t>
  </si>
  <si>
    <r>
      <t xml:space="preserve">Ripartizione per </t>
    </r>
    <r>
      <rPr>
        <b/>
        <i/>
        <sz val="11"/>
        <rFont val="Arial"/>
        <family val="2"/>
      </rPr>
      <t>duration</t>
    </r>
  </si>
  <si>
    <t>Senza rating</t>
  </si>
  <si>
    <t>Valore di 
mercato</t>
  </si>
  <si>
    <t>Strumenti derivati quotati</t>
  </si>
  <si>
    <t>Strumenti derivati non quotati</t>
  </si>
  <si>
    <t>ETF</t>
  </si>
  <si>
    <t>Codice ISIN</t>
  </si>
  <si>
    <t>Denominazione del titolo</t>
  </si>
  <si>
    <t>Acquisti</t>
  </si>
  <si>
    <t>Valore 
contabile</t>
  </si>
  <si>
    <t>Denominazione dell'emittente</t>
  </si>
  <si>
    <t>Scadenza</t>
  </si>
  <si>
    <t>Valore 
di mercato</t>
  </si>
  <si>
    <t>Altre passività</t>
  </si>
  <si>
    <t>Valore contabile</t>
  </si>
  <si>
    <r>
      <t xml:space="preserve">Tipologia
</t>
    </r>
    <r>
      <rPr>
        <i/>
        <sz val="8"/>
        <rFont val="Arial"/>
        <family val="2"/>
      </rPr>
      <t>(Banca, SGR, 
Sim, Ass)</t>
    </r>
  </si>
  <si>
    <r>
      <t>Ripartizione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per valuta di denominazione</t>
    </r>
  </si>
  <si>
    <t>Totale immobili di proprietà</t>
  </si>
  <si>
    <t xml:space="preserve">Opzioni </t>
  </si>
  <si>
    <r>
      <t xml:space="preserve">Altri contratti derivati </t>
    </r>
    <r>
      <rPr>
        <i/>
        <sz val="9"/>
        <rFont val="Arial"/>
        <family val="2"/>
      </rPr>
      <t>(specificare nel riquadro sottostante)</t>
    </r>
  </si>
  <si>
    <r>
      <t>Specificare la tipologia degli investimenti che costituiscono la voce "</t>
    </r>
    <r>
      <rPr>
        <b/>
        <i/>
        <sz val="10"/>
        <rFont val="Arial"/>
        <family val="2"/>
      </rPr>
      <t>Altri contratti derivati</t>
    </r>
    <r>
      <rPr>
        <b/>
        <sz val="10"/>
        <rFont val="Arial"/>
        <family val="2"/>
      </rPr>
      <t xml:space="preserve">" </t>
    </r>
  </si>
  <si>
    <t>Ammortamenti</t>
  </si>
  <si>
    <t>G</t>
  </si>
  <si>
    <t>Altre attività immobilizzate</t>
  </si>
  <si>
    <t xml:space="preserve">di cui: </t>
  </si>
  <si>
    <t xml:space="preserve"> - componente mobiliare</t>
  </si>
  <si>
    <t xml:space="preserve"> - componente immobiliare</t>
  </si>
  <si>
    <t>Data di redazione dell'ultimo bilancio tecnico</t>
  </si>
  <si>
    <t>Tipologia</t>
  </si>
  <si>
    <t>Iscritti e pensionati</t>
  </si>
  <si>
    <t>Pensionati</t>
  </si>
  <si>
    <t>Ammontare prestazioni erogate</t>
  </si>
  <si>
    <t>Data di riferimento dell'ultimo bilancio tecnico</t>
  </si>
  <si>
    <t>Rendimento a valori contabili</t>
  </si>
  <si>
    <t>Rendimento a valori di mercato</t>
  </si>
  <si>
    <t>M</t>
  </si>
  <si>
    <t>Descrizione voce</t>
  </si>
  <si>
    <r>
      <t xml:space="preserve">3. Attività immobilizzate e attivo circolante </t>
    </r>
    <r>
      <rPr>
        <i/>
        <sz val="10"/>
        <rFont val="Arial"/>
        <family val="2"/>
      </rPr>
      <t>(importi in migliaia di euro)</t>
    </r>
  </si>
  <si>
    <t>Attivo circolante</t>
  </si>
  <si>
    <r>
      <t xml:space="preserve">Garanzia sul capitale 
</t>
    </r>
    <r>
      <rPr>
        <i/>
        <sz val="8"/>
        <rFont val="Arial"/>
        <family val="2"/>
      </rPr>
      <t>(Sì/No)</t>
    </r>
  </si>
  <si>
    <t>Altre attività dell'attivo circolante</t>
  </si>
  <si>
    <t>Altri strumenti finanziari dell'attivo circolante</t>
  </si>
  <si>
    <t>Altri strumenti finanziari immobilizzati</t>
  </si>
  <si>
    <t>Attivo circolante (strumenti finanziari)</t>
  </si>
  <si>
    <t xml:space="preserve">Componente immobiliare </t>
  </si>
  <si>
    <t>Componente mobiliare immobilizzata</t>
  </si>
  <si>
    <t>Componente mobiliare non immobilizzata</t>
  </si>
  <si>
    <t>Vendite</t>
  </si>
  <si>
    <r>
      <t xml:space="preserve">Tipologia delle prestazioni erogate </t>
    </r>
    <r>
      <rPr>
        <i/>
        <sz val="10"/>
        <rFont val="Arial"/>
        <family val="2"/>
      </rPr>
      <t>(inserire una X nella/e casella/e corrispondente/i)</t>
    </r>
  </si>
  <si>
    <t>Nel riquadro sottostante descrivere sinteticamente le caratteristiche del regime previdenziale</t>
  </si>
  <si>
    <t>Totale attività immobilizzate</t>
  </si>
  <si>
    <t>Totale attivo circolante</t>
  </si>
  <si>
    <r>
      <t xml:space="preserve">Attività in gestione 
</t>
    </r>
    <r>
      <rPr>
        <i/>
        <sz val="8"/>
        <rFont val="Arial"/>
        <family val="2"/>
      </rPr>
      <t>(valore di mercato)</t>
    </r>
  </si>
  <si>
    <t>L</t>
  </si>
  <si>
    <t>Tasso di rendimento reale ipotizzato nell'ultimo bilancio tecnico</t>
  </si>
  <si>
    <t>Tasso di inflazione ipotizzato nell'ultimo bilancio tecnico</t>
  </si>
  <si>
    <t xml:space="preserve">Swaps </t>
  </si>
  <si>
    <t>Altri indicatori</t>
  </si>
  <si>
    <t>Denominazione strumento</t>
  </si>
  <si>
    <t>Rettifiche di valore - rivalutazioni effettuate nell'anno</t>
  </si>
  <si>
    <t>Rettifiche di valore - svalutazioni effettuate nell'anno</t>
  </si>
  <si>
    <t xml:space="preserve">Iscritti </t>
  </si>
  <si>
    <t>Ammontare contributi dovuti</t>
  </si>
  <si>
    <r>
      <t xml:space="preserve">   </t>
    </r>
    <r>
      <rPr>
        <i/>
        <sz val="10"/>
        <rFont val="Arial"/>
        <family val="2"/>
      </rPr>
      <t>di cui: uguale o superiore ad A</t>
    </r>
  </si>
  <si>
    <t xml:space="preserve">Investment grade </t>
  </si>
  <si>
    <t xml:space="preserve">Non investment grade </t>
  </si>
  <si>
    <t xml:space="preserve">Ripartizione per settore merceologico </t>
  </si>
  <si>
    <t>di cui: Fondo di ammortamento degli immobili di proprietà</t>
  </si>
  <si>
    <t>I</t>
  </si>
  <si>
    <t>N</t>
  </si>
  <si>
    <t>O</t>
  </si>
  <si>
    <t>Ricavi</t>
  </si>
  <si>
    <t>Costi</t>
  </si>
  <si>
    <t>Totale ricavi</t>
  </si>
  <si>
    <t xml:space="preserve">Costi di gestione </t>
  </si>
  <si>
    <t xml:space="preserve">Denominazione della Gestione </t>
  </si>
  <si>
    <t>Informazioni di dettaglio sui primi 5 strumenti finanziari e/o polizze assicurative detenuti in portafoglio</t>
  </si>
  <si>
    <t>Numero di strumenti finanziari e di polizze assicurative detenuti in portafoglio</t>
  </si>
  <si>
    <t>di cui:</t>
  </si>
  <si>
    <t>Numero di OICR</t>
  </si>
  <si>
    <t>Numero di polizze assicurative</t>
  </si>
  <si>
    <t>Posizione creditoria (lunga) su titoli di debito, tassi di interesse e relativi indici</t>
  </si>
  <si>
    <t>Posizione debitoria (corta) su titoli di debito, tassi di interesse e relativi indici</t>
  </si>
  <si>
    <t>Posizione creditoria (lunga) su titoli di capitale e relativi indici</t>
  </si>
  <si>
    <t>Posizione debitoria (corta) su titoli di capitale e relativi indici</t>
  </si>
  <si>
    <t xml:space="preserve">Costi diretti </t>
  </si>
  <si>
    <t xml:space="preserve">Consistenza media del patrimonio immobiliare </t>
  </si>
  <si>
    <t xml:space="preserve">% di sfitto </t>
  </si>
  <si>
    <t xml:space="preserve">% di morosità </t>
  </si>
  <si>
    <t xml:space="preserve">Consistenza media del patrimonio mobiliare </t>
  </si>
  <si>
    <t xml:space="preserve">1. Dati generali </t>
  </si>
  <si>
    <r>
      <t xml:space="preserve">Contributi e prestazioni </t>
    </r>
    <r>
      <rPr>
        <i/>
        <sz val="10"/>
        <rFont val="Arial"/>
        <family val="2"/>
      </rPr>
      <t>(importi in migliaia di euro)</t>
    </r>
  </si>
  <si>
    <t>Inferiore o uguale a 1 anno</t>
  </si>
  <si>
    <t>Maggiore di 10 anni</t>
  </si>
  <si>
    <t>Maggiore di 1 anno e inferiore o uguale a 3 anni</t>
  </si>
  <si>
    <t>Maggiore di 3 anni e inferiore o uguale a 10 anni</t>
  </si>
  <si>
    <t>Criteri di indicizzazione</t>
  </si>
  <si>
    <t xml:space="preserve">Denominazione del garante </t>
  </si>
  <si>
    <r>
      <t xml:space="preserve">Indicatore di turnover </t>
    </r>
    <r>
      <rPr>
        <i/>
        <sz val="10"/>
        <rFont val="Arial"/>
        <family val="2"/>
      </rPr>
      <t>(riferito agli strumenti finanziari dell'attivo circolante)</t>
    </r>
  </si>
  <si>
    <t>E=A+B+C+D</t>
  </si>
  <si>
    <t>P</t>
  </si>
  <si>
    <t>Q</t>
  </si>
  <si>
    <t>Totale Passività</t>
  </si>
  <si>
    <t>Titoli di capitale non quotati</t>
  </si>
  <si>
    <t>Totale Attività</t>
  </si>
  <si>
    <r>
      <t xml:space="preserve">4. Titoli di debito </t>
    </r>
    <r>
      <rPr>
        <i/>
        <sz val="10"/>
        <rFont val="Arial"/>
        <family val="2"/>
      </rPr>
      <t>(importi in migliaia di euro)</t>
    </r>
  </si>
  <si>
    <r>
      <t xml:space="preserve">5. Obbligazioni strutturate </t>
    </r>
    <r>
      <rPr>
        <i/>
        <sz val="10"/>
        <rFont val="Arial"/>
        <family val="2"/>
      </rPr>
      <t>(importi in migliaia di euro)</t>
    </r>
  </si>
  <si>
    <r>
      <t xml:space="preserve">7. Immobili di proprietà </t>
    </r>
    <r>
      <rPr>
        <i/>
        <sz val="10"/>
        <rFont val="Arial"/>
        <family val="2"/>
      </rPr>
      <t>(importi in migliaia di euro)</t>
    </r>
  </si>
  <si>
    <r>
      <t xml:space="preserve">8. Partecipazioni in società immobiliari </t>
    </r>
    <r>
      <rPr>
        <i/>
        <sz val="10"/>
        <rFont val="Arial"/>
        <family val="2"/>
      </rPr>
      <t>(importi in migliaia di euro)</t>
    </r>
  </si>
  <si>
    <t>Attività in gestione diretta</t>
  </si>
  <si>
    <r>
      <t xml:space="preserve">2. Informazioni patrimoniali </t>
    </r>
    <r>
      <rPr>
        <i/>
        <sz val="10"/>
        <rFont val="Arial"/>
        <family val="2"/>
      </rPr>
      <t>(importi in migliaia di euro)</t>
    </r>
  </si>
  <si>
    <t>Titoli di debito quotati</t>
  </si>
  <si>
    <t>Titoli di debito non quotati</t>
  </si>
  <si>
    <t>Attività in gestione indiretta</t>
  </si>
  <si>
    <t xml:space="preserve">OICR armonizzati </t>
  </si>
  <si>
    <r>
      <t xml:space="preserve">Forma
</t>
    </r>
    <r>
      <rPr>
        <i/>
        <sz val="8"/>
        <rFont val="Arial"/>
        <family val="2"/>
      </rPr>
      <t>(aperto o chiuso)</t>
    </r>
  </si>
  <si>
    <t>Fondo rettificativo componente immobiliare</t>
  </si>
  <si>
    <r>
      <t xml:space="preserve">6. Titoli di capitale </t>
    </r>
    <r>
      <rPr>
        <i/>
        <sz val="10"/>
        <rFont val="Arial"/>
        <family val="2"/>
      </rPr>
      <t>(importi in migliaia di euro)</t>
    </r>
  </si>
  <si>
    <t>Gestione diretta</t>
  </si>
  <si>
    <t>Gestione indiretta</t>
  </si>
  <si>
    <t>di cui: Milano</t>
  </si>
  <si>
    <t>di cui: Roma</t>
  </si>
  <si>
    <t>Fondi rettificativi</t>
  </si>
  <si>
    <t>Accantonamenti al fondo rettificativo</t>
  </si>
  <si>
    <t>Plusvalenze maturate</t>
  </si>
  <si>
    <t>Minusvalenze maturate</t>
  </si>
  <si>
    <t>R</t>
  </si>
  <si>
    <t>T</t>
  </si>
  <si>
    <t>U</t>
  </si>
  <si>
    <t>V</t>
  </si>
  <si>
    <t>Z</t>
  </si>
  <si>
    <t>N=F+G+H+I+L+M</t>
  </si>
  <si>
    <t>(E-N)/O</t>
  </si>
  <si>
    <t>Altri Paesi</t>
  </si>
  <si>
    <r>
      <t xml:space="preserve">Gestione
</t>
    </r>
    <r>
      <rPr>
        <sz val="8"/>
        <rFont val="Arial"/>
        <family val="2"/>
      </rPr>
      <t>(diretta/indiretta)</t>
    </r>
  </si>
  <si>
    <t xml:space="preserve">OICR non armonizzati </t>
  </si>
  <si>
    <t>Plusvalenze da apporto</t>
  </si>
  <si>
    <t>Minusvalenze da apporto</t>
  </si>
  <si>
    <t>CHECK</t>
  </si>
  <si>
    <t>Passività e patrimonio</t>
  </si>
  <si>
    <t>Patrimonio (Totale Attività - Totale Passività)</t>
  </si>
  <si>
    <t>Fondi rettificativo componente mobiliare</t>
  </si>
  <si>
    <r>
      <t xml:space="preserve">Ripartizione per </t>
    </r>
    <r>
      <rPr>
        <b/>
        <i/>
        <sz val="11"/>
        <rFont val="Arial"/>
        <family val="2"/>
      </rPr>
      <t>rating</t>
    </r>
  </si>
  <si>
    <t>Totale titoli di Stato italiani</t>
  </si>
  <si>
    <t>Valorizzazione dei titoli non quotati</t>
  </si>
  <si>
    <t>Ripartizione per destinazione d'uso</t>
  </si>
  <si>
    <t>Italia - Nord</t>
  </si>
  <si>
    <t>Italia - Centro</t>
  </si>
  <si>
    <t>Italia - Sud ed Isole</t>
  </si>
  <si>
    <r>
      <t xml:space="preserve">Altro </t>
    </r>
    <r>
      <rPr>
        <i/>
        <sz val="10"/>
        <rFont val="Arial"/>
        <family val="2"/>
      </rPr>
      <t>(specificare nel riquadro sottostante)</t>
    </r>
  </si>
  <si>
    <t xml:space="preserve">ETF </t>
  </si>
  <si>
    <r>
      <t xml:space="preserve">Altro </t>
    </r>
    <r>
      <rPr>
        <i/>
        <sz val="9"/>
        <rFont val="Arial"/>
        <family val="2"/>
      </rPr>
      <t>(specificare nel riquadro sottostante)</t>
    </r>
  </si>
  <si>
    <t>Totale OICR armonizzati</t>
  </si>
  <si>
    <t xml:space="preserve">Specificare la tipologia degli investimenti che costituiscono la voce "Altro" </t>
  </si>
  <si>
    <t>Totale OICR non armonizzati</t>
  </si>
  <si>
    <t xml:space="preserve">Valorizzazione degli OICR </t>
  </si>
  <si>
    <r>
      <t xml:space="preserve">9. OICR </t>
    </r>
    <r>
      <rPr>
        <i/>
        <sz val="10"/>
        <rFont val="Arial"/>
        <family val="2"/>
      </rPr>
      <t>(importi in migliaia di euro)</t>
    </r>
  </si>
  <si>
    <t>Azionari</t>
  </si>
  <si>
    <t>Bilanciati</t>
  </si>
  <si>
    <t>Obbligazionari</t>
  </si>
  <si>
    <t>Flessibili</t>
  </si>
  <si>
    <t>Immobiliari</t>
  </si>
  <si>
    <t>Private equity o venture capital</t>
  </si>
  <si>
    <t>Denominazione depositario</t>
  </si>
  <si>
    <t>Rivalutazioni</t>
  </si>
  <si>
    <t>Utilizzi/riduzioni del fondo rettificativo</t>
  </si>
  <si>
    <t>Svalutazioni</t>
  </si>
  <si>
    <t xml:space="preserve">Rendimento complessivo </t>
  </si>
  <si>
    <t>Proventi finanziari</t>
  </si>
  <si>
    <t>gestori</t>
  </si>
  <si>
    <t>Rendimento complessivo</t>
  </si>
  <si>
    <t>Plusvalenze/Minusvalenze maturate</t>
  </si>
  <si>
    <t>Tasso di rendimento reale atteso dall'ultimo piano di investimenti adottato</t>
  </si>
  <si>
    <t xml:space="preserve">Data di approvazione dell'ultimo piano investimenti </t>
  </si>
  <si>
    <r>
      <t xml:space="preserve">10. OICR armonizzati - Componente investita in titoli di debito </t>
    </r>
    <r>
      <rPr>
        <i/>
        <sz val="10"/>
        <rFont val="Arial"/>
        <family val="2"/>
      </rPr>
      <t>(importi in migliaia di euro)</t>
    </r>
  </si>
  <si>
    <t>H=A+B+C+D+E+F+G</t>
  </si>
  <si>
    <t>S=I+L+M+N+O+P+Q+R</t>
  </si>
  <si>
    <t>(H-S)/T</t>
  </si>
  <si>
    <t>(H-S+∆U-∆V)/Z</t>
  </si>
  <si>
    <r>
      <t xml:space="preserve">11. OICR armonizzati - Componente investita in titoli di capitale </t>
    </r>
    <r>
      <rPr>
        <i/>
        <sz val="10"/>
        <rFont val="Arial"/>
        <family val="2"/>
      </rPr>
      <t>(importi in migliaia di euro)</t>
    </r>
  </si>
  <si>
    <r>
      <t xml:space="preserve">Funzioni di Depositario </t>
    </r>
    <r>
      <rPr>
        <i/>
        <sz val="8"/>
        <rFont val="Arial"/>
        <family val="2"/>
      </rPr>
      <t>(Si/No)</t>
    </r>
  </si>
  <si>
    <t>depositari</t>
  </si>
  <si>
    <t>consulenze</t>
  </si>
  <si>
    <t>(E-N+∆P-∆Q)/R</t>
  </si>
  <si>
    <t xml:space="preserve">Mercato monetario </t>
  </si>
  <si>
    <t>OICR armonizzati</t>
  </si>
  <si>
    <t>OICR non armonizzati</t>
  </si>
  <si>
    <t>Hedge</t>
  </si>
  <si>
    <t>Impegni residui di sottoscrizione</t>
  </si>
  <si>
    <t>Denominazione</t>
  </si>
  <si>
    <t>Altre attività</t>
  </si>
  <si>
    <t>Specificare la tipologia di immobili che costituitscono la voce "Altro"</t>
  </si>
  <si>
    <t>Valorizzazione degli immobili di proprietà</t>
  </si>
  <si>
    <r>
      <t xml:space="preserve">Attività in deposito
</t>
    </r>
    <r>
      <rPr>
        <i/>
        <sz val="8"/>
        <rFont val="Arial"/>
        <family val="2"/>
      </rPr>
      <t>(valore di mercato)</t>
    </r>
  </si>
  <si>
    <t>Rendimento complessivo al netto degli apporti</t>
  </si>
  <si>
    <t>Denominazione società</t>
  </si>
  <si>
    <t>Valore contabile 
degli immobili di proprietà della società</t>
  </si>
  <si>
    <t>Valore di mercato degli immobili di proprietà della società</t>
  </si>
  <si>
    <t>Totale attività in gestione diretta</t>
  </si>
  <si>
    <r>
      <t xml:space="preserve">12. OICR non armonizzati </t>
    </r>
    <r>
      <rPr>
        <i/>
        <sz val="10"/>
        <rFont val="Arial"/>
        <family val="2"/>
      </rPr>
      <t>(importi in migliaia di euro)</t>
    </r>
  </si>
  <si>
    <t>Totale attività in gestione indiretta</t>
  </si>
  <si>
    <r>
      <t xml:space="preserve">Genere
</t>
    </r>
    <r>
      <rPr>
        <sz val="8"/>
        <rFont val="Arial"/>
        <family val="2"/>
      </rPr>
      <t>(immobiliare,hedge,  private equity, ETF, infrastrutturale,energie rinnovabili,ecc)</t>
    </r>
  </si>
  <si>
    <t xml:space="preserve">Titoli di Stato italiani - ripartizione per vita residua </t>
  </si>
  <si>
    <t>Utili da vendita</t>
  </si>
  <si>
    <t>Perdite da vendita</t>
  </si>
  <si>
    <t>(H-S-E+P)/T</t>
  </si>
  <si>
    <t>(H-S-E+P+∆U-∆V)/Z</t>
  </si>
  <si>
    <t>Casella PEC Istituzionale</t>
  </si>
  <si>
    <t>Casella PEC Ufficio finanza</t>
  </si>
  <si>
    <t>Ammontare contributi incassati</t>
  </si>
  <si>
    <t>di cui: Fondi Immobiliari</t>
  </si>
  <si>
    <r>
      <t xml:space="preserve">Titolo quotato 
</t>
    </r>
    <r>
      <rPr>
        <i/>
        <sz val="8"/>
        <rFont val="Arial"/>
        <family val="2"/>
      </rPr>
      <t>(Sì/No)</t>
    </r>
  </si>
  <si>
    <t>Gestore</t>
  </si>
  <si>
    <t>Forward</t>
  </si>
  <si>
    <t>Gestione
 diretta</t>
  </si>
  <si>
    <t>Gestione 
indiretta</t>
  </si>
  <si>
    <t>Strumenti derivati di copertura</t>
  </si>
  <si>
    <t>Strumenti derivati non di copertura</t>
  </si>
  <si>
    <t>Strumenti finanziari derivati</t>
  </si>
  <si>
    <t>Utilizzi dei fondi rettificativi effettuati nell'anno</t>
  </si>
  <si>
    <t>Esposizione in valute diverse dall'euro</t>
  </si>
  <si>
    <t>Segnalazione Dati Anno 2015</t>
  </si>
  <si>
    <r>
      <t xml:space="preserve">Emittente finanziario
</t>
    </r>
    <r>
      <rPr>
        <i/>
        <sz val="8"/>
        <rFont val="Arial"/>
        <family val="2"/>
      </rPr>
      <t>(Sì/No)</t>
    </r>
  </si>
  <si>
    <r>
      <t xml:space="preserve">13. Altre attività e altre passività </t>
    </r>
    <r>
      <rPr>
        <i/>
        <sz val="10"/>
        <rFont val="Arial"/>
        <family val="2"/>
      </rPr>
      <t>(importi in migliaia di euro)</t>
    </r>
  </si>
  <si>
    <r>
      <t xml:space="preserve">13.1 </t>
    </r>
    <r>
      <rPr>
        <b/>
        <sz val="10"/>
        <rFont val="Arial"/>
        <family val="2"/>
      </rPr>
      <t>Specificare le componenti più significative della voce "Altre attività".</t>
    </r>
  </si>
  <si>
    <r>
      <t xml:space="preserve">13.2 </t>
    </r>
    <r>
      <rPr>
        <b/>
        <sz val="10"/>
        <rFont val="Arial"/>
        <family val="2"/>
      </rPr>
      <t>Specificare le componenti più significative della voce "Altre passività".</t>
    </r>
  </si>
  <si>
    <r>
      <t xml:space="preserve">14. Strumenti finanziari derivati ed esposizione valutaria </t>
    </r>
    <r>
      <rPr>
        <i/>
        <sz val="10"/>
        <rFont val="Arial"/>
        <family val="2"/>
      </rPr>
      <t>(importi in migliaia di euro)</t>
    </r>
  </si>
  <si>
    <r>
      <t xml:space="preserve">15. Gestori e depositari </t>
    </r>
    <r>
      <rPr>
        <i/>
        <sz val="10"/>
        <rFont val="Arial"/>
        <family val="2"/>
      </rPr>
      <t>(importi in migliaia di euro)</t>
    </r>
  </si>
  <si>
    <t>15.1 Intermediari specializzati a cui sono state affidate le attività in gestione indiretta.</t>
  </si>
  <si>
    <r>
      <t xml:space="preserve">16. Acquisti e vendite </t>
    </r>
    <r>
      <rPr>
        <i/>
        <sz val="10"/>
        <rFont val="Arial"/>
        <family val="2"/>
      </rPr>
      <t>(importi in migliaia di euro)</t>
    </r>
  </si>
  <si>
    <r>
      <t xml:space="preserve">17. Redditività della gestione immobiliare </t>
    </r>
    <r>
      <rPr>
        <i/>
        <sz val="10"/>
        <rFont val="Arial"/>
        <family val="2"/>
      </rPr>
      <t>(importi in migliaia di euro)</t>
    </r>
  </si>
  <si>
    <r>
      <t xml:space="preserve">18. Redditività della gestione mobiliare </t>
    </r>
    <r>
      <rPr>
        <i/>
        <sz val="10"/>
        <rFont val="Arial"/>
        <family val="2"/>
      </rPr>
      <t>(importi in migliaia di euro)</t>
    </r>
  </si>
  <si>
    <t xml:space="preserve">19. Redditività prospettica </t>
  </si>
  <si>
    <t>Posizioni in essere sugli strumenti finanziari derivati</t>
  </si>
  <si>
    <t>Ripartizione delle posizioni in essere per tipologia di contratto</t>
  </si>
  <si>
    <t>Ripartizione delle posizioni in essere per quotazione</t>
  </si>
  <si>
    <t>Ripartizione delle posizioni in essere per finalità</t>
  </si>
  <si>
    <t>Attività denominate in dollari USA</t>
  </si>
  <si>
    <t>Attività denominate in altre valute</t>
  </si>
  <si>
    <t xml:space="preserve">Valore </t>
  </si>
  <si>
    <t>Valore</t>
  </si>
  <si>
    <t>Totale posizioni in essere sugli strumenti finanziari derivati</t>
  </si>
  <si>
    <t>15.2 Depositario/i delle attività in gestione diretta e/o indiretta</t>
  </si>
  <si>
    <t>di cui: Pensionati versanti</t>
  </si>
  <si>
    <t xml:space="preserve">di cui:  Contributi di natura previdenziale </t>
  </si>
  <si>
    <t xml:space="preserve">di cui:  Prestazioni di natura previdenziale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</si>
</sst>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0.0%"/>
    <numFmt numFmtId="166" formatCode="[$-410]General"/>
    <numFmt numFmtId="167" formatCode="_-* #,##0_-;\-* #,##0_-;_-* \-_-;_-@_-"/>
  </numFmts>
  <fonts count="2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6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ill="0" applyBorder="0" applyAlignment="0" applyProtection="0"/>
  </cellStyleXfs>
  <cellXfs count="852">
    <xf numFmtId="0" fontId="0" fillId="0" borderId="0" xfId="0"/>
    <xf numFmtId="41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0" fillId="4" borderId="17" xfId="0" applyNumberFormat="1" applyFill="1" applyBorder="1" applyAlignment="1" applyProtection="1">
      <alignment horizontal="right" vertical="center" wrapText="1"/>
      <protection locked="0"/>
    </xf>
    <xf numFmtId="41" fontId="8" fillId="4" borderId="3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Protection="1"/>
    <xf numFmtId="0" fontId="10" fillId="0" borderId="40" xfId="0" applyFont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41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24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3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59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33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6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5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0" applyFont="1" applyBorder="1" applyProtection="1"/>
    <xf numFmtId="0" fontId="1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1" fontId="8" fillId="4" borderId="57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Protection="1"/>
    <xf numFmtId="0" fontId="13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10" fillId="0" borderId="40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15" fillId="0" borderId="42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left" vertical="center" wrapText="1"/>
    </xf>
    <xf numFmtId="49" fontId="8" fillId="0" borderId="44" xfId="0" applyNumberFormat="1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 wrapText="1"/>
    </xf>
    <xf numFmtId="49" fontId="8" fillId="0" borderId="41" xfId="0" applyNumberFormat="1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vertical="center" wrapText="1"/>
    </xf>
    <xf numFmtId="0" fontId="8" fillId="0" borderId="41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5" fillId="0" borderId="41" xfId="0" applyFont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left" vertical="center" wrapText="1"/>
    </xf>
    <xf numFmtId="0" fontId="8" fillId="0" borderId="41" xfId="0" applyFont="1" applyBorder="1" applyAlignment="1" applyProtection="1">
      <alignment horizontal="left" vertical="center" wrapText="1" indent="1"/>
    </xf>
    <xf numFmtId="0" fontId="0" fillId="0" borderId="41" xfId="0" applyBorder="1" applyAlignment="1" applyProtection="1">
      <alignment vertical="center" wrapText="1"/>
    </xf>
    <xf numFmtId="0" fontId="8" fillId="0" borderId="44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0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 indent="1"/>
    </xf>
    <xf numFmtId="0" fontId="3" fillId="2" borderId="0" xfId="0" applyFont="1" applyFill="1" applyProtection="1"/>
    <xf numFmtId="0" fontId="8" fillId="0" borderId="42" xfId="0" applyFont="1" applyBorder="1" applyAlignment="1" applyProtection="1">
      <alignment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Protection="1"/>
    <xf numFmtId="0" fontId="16" fillId="0" borderId="6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41" fontId="1" fillId="0" borderId="0" xfId="0" applyNumberFormat="1" applyFont="1" applyFill="1" applyBorder="1" applyAlignment="1" applyProtection="1">
      <alignment horizontal="right" wrapText="1"/>
    </xf>
    <xf numFmtId="41" fontId="1" fillId="0" borderId="62" xfId="0" applyNumberFormat="1" applyFont="1" applyFill="1" applyBorder="1" applyAlignment="1" applyProtection="1">
      <alignment horizontal="right" wrapText="1"/>
    </xf>
    <xf numFmtId="0" fontId="12" fillId="2" borderId="0" xfId="0" applyFont="1" applyFill="1" applyAlignment="1" applyProtection="1"/>
    <xf numFmtId="0" fontId="8" fillId="0" borderId="4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6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vertical="center"/>
    </xf>
    <xf numFmtId="41" fontId="9" fillId="7" borderId="37" xfId="2" applyNumberFormat="1" applyFont="1" applyFill="1" applyBorder="1" applyAlignment="1" applyProtection="1">
      <alignment horizontal="right" vertical="center" wrapText="1"/>
    </xf>
    <xf numFmtId="41" fontId="6" fillId="0" borderId="40" xfId="2" applyFont="1" applyBorder="1" applyAlignment="1" applyProtection="1">
      <alignment horizontal="right" vertical="center" wrapText="1"/>
    </xf>
    <xf numFmtId="41" fontId="8" fillId="6" borderId="31" xfId="2" applyNumberFormat="1" applyFont="1" applyFill="1" applyBorder="1" applyAlignment="1" applyProtection="1">
      <alignment horizontal="right" vertical="center" wrapText="1"/>
    </xf>
    <xf numFmtId="41" fontId="8" fillId="6" borderId="24" xfId="2" applyNumberFormat="1" applyFont="1" applyFill="1" applyBorder="1" applyAlignment="1" applyProtection="1">
      <alignment horizontal="right" vertical="center" wrapText="1"/>
    </xf>
    <xf numFmtId="41" fontId="8" fillId="6" borderId="37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5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41" fontId="9" fillId="7" borderId="20" xfId="2" applyFont="1" applyFill="1" applyBorder="1" applyAlignment="1" applyProtection="1">
      <alignment horizontal="right" vertical="center" wrapText="1"/>
    </xf>
    <xf numFmtId="41" fontId="9" fillId="7" borderId="19" xfId="2" applyFont="1" applyFill="1" applyBorder="1" applyAlignment="1" applyProtection="1">
      <alignment horizontal="right" vertical="center" wrapText="1"/>
    </xf>
    <xf numFmtId="41" fontId="9" fillId="7" borderId="37" xfId="2" applyFont="1" applyFill="1" applyBorder="1" applyAlignment="1" applyProtection="1">
      <alignment horizontal="right" vertical="center" wrapText="1"/>
    </xf>
    <xf numFmtId="41" fontId="1" fillId="2" borderId="0" xfId="0" applyNumberFormat="1" applyFont="1" applyFill="1" applyProtection="1"/>
    <xf numFmtId="41" fontId="6" fillId="0" borderId="0" xfId="0" applyNumberFormat="1" applyFont="1" applyBorder="1" applyAlignment="1" applyProtection="1">
      <alignment horizontal="left" vertical="center" wrapText="1"/>
    </xf>
    <xf numFmtId="20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12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1" fillId="0" borderId="43" xfId="0" applyFont="1" applyBorder="1" applyAlignment="1" applyProtection="1">
      <alignment vertical="center"/>
    </xf>
    <xf numFmtId="0" fontId="5" fillId="2" borderId="0" xfId="0" applyFont="1" applyFill="1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23" fillId="2" borderId="0" xfId="0" applyFont="1" applyFill="1" applyProtection="1"/>
    <xf numFmtId="0" fontId="1" fillId="5" borderId="35" xfId="0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0" fontId="10" fillId="2" borderId="1" xfId="0" quotePrefix="1" applyFont="1" applyFill="1" applyBorder="1" applyAlignment="1" applyProtection="1">
      <alignment horizontal="center" vertical="center"/>
    </xf>
    <xf numFmtId="0" fontId="8" fillId="2" borderId="29" xfId="0" applyFont="1" applyFill="1" applyBorder="1" applyProtection="1"/>
    <xf numFmtId="0" fontId="1" fillId="0" borderId="1" xfId="0" applyFont="1" applyBorder="1" applyAlignment="1" applyProtection="1">
      <alignment horizontal="center" vertical="center" wrapText="1"/>
    </xf>
    <xf numFmtId="41" fontId="9" fillId="7" borderId="5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20" fillId="2" borderId="0" xfId="0" applyFont="1" applyFill="1" applyProtection="1"/>
    <xf numFmtId="41" fontId="9" fillId="0" borderId="0" xfId="2" applyFont="1" applyFill="1" applyBorder="1" applyAlignment="1" applyProtection="1">
      <alignment horizontal="right" vertical="center" wrapText="1"/>
    </xf>
    <xf numFmtId="0" fontId="9" fillId="2" borderId="0" xfId="0" applyFont="1" applyFill="1" applyProtection="1"/>
    <xf numFmtId="0" fontId="22" fillId="2" borderId="0" xfId="0" applyFont="1" applyFill="1" applyProtection="1"/>
    <xf numFmtId="0" fontId="8" fillId="0" borderId="43" xfId="0" applyFont="1" applyBorder="1" applyAlignment="1" applyProtection="1">
      <alignment horizontal="left" vertical="center"/>
    </xf>
    <xf numFmtId="41" fontId="1" fillId="0" borderId="0" xfId="0" applyNumberFormat="1" applyFont="1" applyBorder="1" applyAlignment="1" applyProtection="1">
      <alignment horizontal="center" vertical="center" wrapText="1"/>
    </xf>
    <xf numFmtId="0" fontId="8" fillId="2" borderId="22" xfId="0" applyFont="1" applyFill="1" applyBorder="1" applyProtection="1"/>
    <xf numFmtId="0" fontId="24" fillId="0" borderId="0" xfId="0" applyFont="1" applyBorder="1" applyAlignment="1" applyProtection="1">
      <alignment horizontal="left" vertical="center"/>
    </xf>
    <xf numFmtId="0" fontId="10" fillId="0" borderId="61" xfId="0" applyFont="1" applyFill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vertical="center"/>
    </xf>
    <xf numFmtId="41" fontId="9" fillId="0" borderId="35" xfId="2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41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22" fillId="0" borderId="0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/>
    </xf>
    <xf numFmtId="0" fontId="1" fillId="6" borderId="19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3" fontId="1" fillId="0" borderId="0" xfId="0" applyNumberFormat="1" applyFont="1" applyBorder="1" applyAlignment="1" applyProtection="1">
      <alignment horizontal="right" vertical="center" wrapText="1"/>
    </xf>
    <xf numFmtId="43" fontId="1" fillId="0" borderId="62" xfId="0" applyNumberFormat="1" applyFont="1" applyBorder="1" applyAlignment="1" applyProtection="1">
      <alignment horizontal="right" vertical="center" wrapText="1"/>
    </xf>
    <xf numFmtId="0" fontId="8" fillId="2" borderId="60" xfId="0" applyFont="1" applyFill="1" applyBorder="1" applyProtection="1"/>
    <xf numFmtId="0" fontId="8" fillId="2" borderId="62" xfId="0" applyFont="1" applyFill="1" applyBorder="1" applyProtection="1"/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1" fontId="0" fillId="4" borderId="21" xfId="0" applyNumberFormat="1" applyFill="1" applyBorder="1" applyAlignment="1" applyProtection="1">
      <alignment horizontal="right" vertical="center" wrapText="1"/>
      <protection locked="0"/>
    </xf>
    <xf numFmtId="41" fontId="8" fillId="6" borderId="21" xfId="2" applyNumberFormat="1" applyFont="1" applyFill="1" applyBorder="1" applyAlignment="1" applyProtection="1">
      <alignment horizontal="right" vertical="center" wrapText="1"/>
    </xf>
    <xf numFmtId="41" fontId="8" fillId="6" borderId="17" xfId="2" applyNumberFormat="1" applyFont="1" applyFill="1" applyBorder="1" applyAlignment="1" applyProtection="1">
      <alignment horizontal="right" vertical="center" wrapText="1"/>
    </xf>
    <xf numFmtId="41" fontId="8" fillId="6" borderId="19" xfId="2" applyNumberFormat="1" applyFont="1" applyFill="1" applyBorder="1" applyAlignment="1" applyProtection="1">
      <alignment horizontal="right" vertical="center" wrapText="1"/>
    </xf>
    <xf numFmtId="41" fontId="1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1" fillId="6" borderId="21" xfId="2" applyNumberFormat="1" applyFont="1" applyFill="1" applyBorder="1" applyAlignment="1" applyProtection="1">
      <alignment horizontal="right" vertical="center" wrapText="1"/>
    </xf>
    <xf numFmtId="41" fontId="1" fillId="6" borderId="31" xfId="2" applyNumberFormat="1" applyFont="1" applyFill="1" applyBorder="1" applyAlignment="1" applyProtection="1">
      <alignment horizontal="right" vertical="center" wrapText="1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6" borderId="17" xfId="2" applyNumberFormat="1" applyFont="1" applyFill="1" applyBorder="1" applyAlignment="1" applyProtection="1">
      <alignment horizontal="right" vertical="center" wrapText="1"/>
    </xf>
    <xf numFmtId="41" fontId="1" fillId="6" borderId="24" xfId="2" applyNumberFormat="1" applyFont="1" applyFill="1" applyBorder="1" applyAlignment="1" applyProtection="1">
      <alignment horizontal="right" vertical="center" wrapText="1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6" borderId="19" xfId="2" applyNumberFormat="1" applyFont="1" applyFill="1" applyBorder="1" applyAlignment="1" applyProtection="1">
      <alignment horizontal="right" vertical="center" wrapText="1"/>
    </xf>
    <xf numFmtId="41" fontId="1" fillId="6" borderId="37" xfId="2" applyNumberFormat="1" applyFont="1" applyFill="1" applyBorder="1" applyAlignment="1" applyProtection="1">
      <alignment horizontal="right" vertical="center" wrapText="1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7" xfId="0" applyNumberForma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49" fontId="0" fillId="4" borderId="17" xfId="0" applyNumberFormat="1" applyFill="1" applyBorder="1" applyAlignment="1" applyProtection="1">
      <alignment horizontal="center" vertical="center" wrapText="1"/>
      <protection locked="0"/>
    </xf>
    <xf numFmtId="10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10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2" applyFont="1" applyFill="1" applyBorder="1" applyAlignment="1" applyProtection="1">
      <alignment horizontal="right" wrapText="1"/>
    </xf>
    <xf numFmtId="10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10" fontId="8" fillId="4" borderId="12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54" xfId="2" applyNumberFormat="1" applyFont="1" applyFill="1" applyBorder="1" applyAlignment="1" applyProtection="1">
      <alignment horizontal="right" vertical="center" wrapText="1"/>
      <protection locked="0"/>
    </xf>
    <xf numFmtId="0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17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9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41" fontId="8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6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6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70" xfId="0" applyNumberFormat="1" applyFont="1" applyFill="1" applyBorder="1" applyAlignment="1" applyProtection="1">
      <alignment horizontal="right" vertical="center" wrapText="1"/>
      <protection locked="0"/>
    </xf>
    <xf numFmtId="41" fontId="0" fillId="4" borderId="25" xfId="0" applyNumberFormat="1" applyFill="1" applyBorder="1" applyAlignment="1" applyProtection="1">
      <alignment horizontal="right" vertical="center" wrapText="1"/>
      <protection locked="0"/>
    </xf>
    <xf numFmtId="41" fontId="0" fillId="4" borderId="71" xfId="0" applyNumberForma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center" wrapText="1"/>
    </xf>
    <xf numFmtId="41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6" xfId="2" applyNumberFormat="1" applyFont="1" applyFill="1" applyBorder="1" applyAlignment="1" applyProtection="1">
      <alignment horizontal="right" vertical="center" wrapText="1"/>
      <protection locked="0"/>
    </xf>
    <xf numFmtId="41" fontId="8" fillId="2" borderId="0" xfId="0" applyNumberFormat="1" applyFont="1" applyFill="1" applyProtection="1"/>
    <xf numFmtId="165" fontId="8" fillId="2" borderId="0" xfId="3" applyNumberFormat="1" applyFont="1" applyFill="1" applyProtection="1"/>
    <xf numFmtId="0" fontId="8" fillId="0" borderId="41" xfId="0" applyFont="1" applyFill="1" applyBorder="1" applyAlignment="1" applyProtection="1">
      <alignment vertical="center"/>
    </xf>
    <xf numFmtId="0" fontId="20" fillId="0" borderId="41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0" fontId="27" fillId="0" borderId="41" xfId="0" applyFont="1" applyBorder="1" applyAlignment="1" applyProtection="1">
      <alignment vertical="center"/>
    </xf>
    <xf numFmtId="0" fontId="27" fillId="2" borderId="0" xfId="0" applyFont="1" applyFill="1" applyProtection="1"/>
    <xf numFmtId="0" fontId="27" fillId="0" borderId="41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42" xfId="0" applyFont="1" applyBorder="1" applyAlignment="1" applyProtection="1">
      <alignment vertical="center"/>
    </xf>
    <xf numFmtId="41" fontId="8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19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1" fontId="9" fillId="7" borderId="19" xfId="2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 wrapText="1"/>
    </xf>
    <xf numFmtId="41" fontId="8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7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5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 vertical="center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165" fontId="1" fillId="2" borderId="0" xfId="3" applyNumberFormat="1" applyFont="1" applyFill="1" applyProtection="1"/>
    <xf numFmtId="0" fontId="12" fillId="2" borderId="0" xfId="0" applyFont="1" applyFill="1" applyAlignment="1" applyProtection="1">
      <alignment horizontal="center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1" fillId="6" borderId="17" xfId="0" applyFont="1" applyFill="1" applyBorder="1" applyAlignment="1" applyProtection="1">
      <alignment vertical="center" wrapText="1"/>
    </xf>
    <xf numFmtId="0" fontId="8" fillId="0" borderId="41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1" fontId="1" fillId="4" borderId="66" xfId="2" applyNumberFormat="1" applyFont="1" applyFill="1" applyBorder="1" applyAlignment="1" applyProtection="1">
      <alignment horizontal="right" vertical="center" wrapText="1"/>
      <protection locked="0"/>
    </xf>
    <xf numFmtId="41" fontId="0" fillId="4" borderId="23" xfId="0" applyNumberForma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horizontal="right" vertical="center" wrapText="1"/>
    </xf>
    <xf numFmtId="41" fontId="1" fillId="4" borderId="24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/>
    </xf>
    <xf numFmtId="0" fontId="10" fillId="0" borderId="40" xfId="0" applyFont="1" applyFill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41" fontId="1" fillId="0" borderId="44" xfId="2" applyFont="1" applyBorder="1" applyAlignment="1" applyProtection="1">
      <alignment horizontal="right" vertical="center" wrapText="1"/>
    </xf>
    <xf numFmtId="0" fontId="6" fillId="0" borderId="44" xfId="0" applyFont="1" applyBorder="1" applyAlignment="1" applyProtection="1">
      <alignment horizontal="left" vertical="center" wrapText="1"/>
    </xf>
    <xf numFmtId="41" fontId="1" fillId="4" borderId="3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3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46" xfId="0" applyNumberFormat="1" applyFont="1" applyFill="1" applyBorder="1" applyAlignment="1" applyProtection="1">
      <alignment vertical="center"/>
    </xf>
    <xf numFmtId="49" fontId="10" fillId="0" borderId="49" xfId="0" applyNumberFormat="1" applyFont="1" applyFill="1" applyBorder="1" applyAlignment="1" applyProtection="1">
      <alignment vertical="center"/>
    </xf>
    <xf numFmtId="41" fontId="0" fillId="6" borderId="21" xfId="0" applyNumberFormat="1" applyFill="1" applyBorder="1" applyAlignment="1" applyProtection="1">
      <alignment horizontal="right" vertical="center" wrapText="1"/>
    </xf>
    <xf numFmtId="41" fontId="0" fillId="6" borderId="17" xfId="0" applyNumberFormat="1" applyFill="1" applyBorder="1" applyAlignment="1" applyProtection="1">
      <alignment horizontal="right" vertical="center" wrapText="1"/>
    </xf>
    <xf numFmtId="41" fontId="9" fillId="7" borderId="17" xfId="0" applyNumberFormat="1" applyFont="1" applyFill="1" applyBorder="1" applyAlignment="1" applyProtection="1">
      <alignment horizontal="right" vertical="center" wrapText="1"/>
    </xf>
    <xf numFmtId="41" fontId="9" fillId="7" borderId="6" xfId="2" applyNumberFormat="1" applyFont="1" applyFill="1" applyBorder="1" applyAlignment="1" applyProtection="1">
      <alignment horizontal="right" vertical="center" wrapText="1"/>
    </xf>
    <xf numFmtId="41" fontId="9" fillId="6" borderId="24" xfId="2" applyNumberFormat="1" applyFont="1" applyFill="1" applyBorder="1" applyAlignment="1" applyProtection="1">
      <alignment horizontal="right" vertical="center" wrapText="1"/>
    </xf>
    <xf numFmtId="41" fontId="0" fillId="7" borderId="19" xfId="0" applyNumberFormat="1" applyFill="1" applyBorder="1" applyAlignment="1" applyProtection="1">
      <alignment horizontal="right" vertical="center" wrapText="1"/>
    </xf>
    <xf numFmtId="41" fontId="0" fillId="6" borderId="19" xfId="0" applyNumberFormat="1" applyFill="1" applyBorder="1" applyAlignment="1" applyProtection="1">
      <alignment horizontal="right" vertical="center" wrapText="1"/>
    </xf>
    <xf numFmtId="41" fontId="0" fillId="4" borderId="70" xfId="0" applyNumberFormat="1" applyFill="1" applyBorder="1" applyAlignment="1" applyProtection="1">
      <alignment horizontal="right" vertical="center" wrapText="1"/>
      <protection locked="0"/>
    </xf>
    <xf numFmtId="41" fontId="1" fillId="4" borderId="70" xfId="2" applyNumberFormat="1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Border="1" applyAlignment="1" applyProtection="1">
      <alignment horizontal="left" vertical="center"/>
    </xf>
    <xf numFmtId="41" fontId="1" fillId="4" borderId="12" xfId="0" applyNumberFormat="1" applyFont="1" applyFill="1" applyBorder="1" applyAlignment="1" applyProtection="1">
      <alignment vertical="center" wrapText="1"/>
      <protection locked="0"/>
    </xf>
    <xf numFmtId="41" fontId="1" fillId="4" borderId="5" xfId="0" applyNumberFormat="1" applyFont="1" applyFill="1" applyBorder="1" applyAlignment="1" applyProtection="1">
      <alignment vertical="center" wrapText="1"/>
      <protection locked="0"/>
    </xf>
    <xf numFmtId="41" fontId="1" fillId="4" borderId="76" xfId="0" applyNumberFormat="1" applyFont="1" applyFill="1" applyBorder="1" applyAlignment="1" applyProtection="1">
      <alignment vertical="center" wrapText="1"/>
      <protection locked="0"/>
    </xf>
    <xf numFmtId="41" fontId="9" fillId="7" borderId="54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" fillId="8" borderId="0" xfId="0" applyFont="1" applyFill="1" applyBorder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41" fontId="1" fillId="9" borderId="21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31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10" borderId="19" xfId="2" applyNumberFormat="1" applyFont="1" applyFill="1" applyBorder="1" applyAlignment="1" applyProtection="1">
      <alignment horizontal="right" vertical="center" wrapText="1"/>
    </xf>
    <xf numFmtId="41" fontId="9" fillId="10" borderId="37" xfId="2" applyNumberFormat="1" applyFont="1" applyFill="1" applyBorder="1" applyAlignment="1" applyProtection="1">
      <alignment horizontal="right" vertical="center" wrapText="1"/>
    </xf>
    <xf numFmtId="0" fontId="9" fillId="8" borderId="0" xfId="0" applyFont="1" applyFill="1" applyBorder="1" applyProtection="1"/>
    <xf numFmtId="0" fontId="6" fillId="0" borderId="45" xfId="0" applyFont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</xf>
    <xf numFmtId="41" fontId="9" fillId="7" borderId="79" xfId="2" applyNumberFormat="1" applyFont="1" applyFill="1" applyBorder="1" applyAlignment="1" applyProtection="1">
      <alignment horizontal="right" vertical="center" wrapText="1"/>
    </xf>
    <xf numFmtId="0" fontId="27" fillId="0" borderId="40" xfId="0" applyFont="1" applyBorder="1" applyAlignment="1" applyProtection="1">
      <alignment vertical="center"/>
    </xf>
    <xf numFmtId="41" fontId="9" fillId="7" borderId="56" xfId="0" applyNumberFormat="1" applyFont="1" applyFill="1" applyBorder="1" applyAlignment="1" applyProtection="1">
      <alignment horizontal="right" vertical="center" wrapText="1"/>
    </xf>
    <xf numFmtId="41" fontId="9" fillId="7" borderId="8" xfId="0" applyNumberFormat="1" applyFont="1" applyFill="1" applyBorder="1" applyAlignment="1" applyProtection="1">
      <alignment horizontal="right" vertical="center" wrapText="1"/>
    </xf>
    <xf numFmtId="41" fontId="8" fillId="4" borderId="70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/>
    </xf>
    <xf numFmtId="41" fontId="9" fillId="7" borderId="37" xfId="2" applyFont="1" applyFill="1" applyBorder="1" applyAlignment="1" applyProtection="1">
      <alignment horizontal="right" wrapText="1"/>
    </xf>
    <xf numFmtId="41" fontId="9" fillId="7" borderId="80" xfId="2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1" fontId="9" fillId="7" borderId="54" xfId="2" applyFont="1" applyFill="1" applyBorder="1" applyAlignment="1" applyProtection="1">
      <alignment horizontal="right" vertical="center" wrapText="1"/>
    </xf>
    <xf numFmtId="10" fontId="1" fillId="7" borderId="19" xfId="3" applyNumberFormat="1" applyFont="1" applyFill="1" applyBorder="1" applyAlignment="1" applyProtection="1">
      <alignment horizontal="right" vertical="center" wrapText="1"/>
    </xf>
    <xf numFmtId="10" fontId="1" fillId="7" borderId="37" xfId="3" applyNumberFormat="1" applyFont="1" applyFill="1" applyBorder="1" applyAlignment="1" applyProtection="1">
      <alignment horizontal="right" vertical="center" wrapText="1"/>
    </xf>
    <xf numFmtId="10" fontId="0" fillId="7" borderId="17" xfId="3" applyNumberFormat="1" applyFont="1" applyFill="1" applyBorder="1" applyAlignment="1" applyProtection="1">
      <alignment horizontal="right" vertical="center" wrapText="1"/>
    </xf>
    <xf numFmtId="10" fontId="0" fillId="7" borderId="24" xfId="3" applyNumberFormat="1" applyFont="1" applyFill="1" applyBorder="1" applyAlignment="1" applyProtection="1">
      <alignment horizontal="right" vertical="center" wrapText="1"/>
    </xf>
    <xf numFmtId="10" fontId="0" fillId="7" borderId="19" xfId="3" applyNumberFormat="1" applyFont="1" applyFill="1" applyBorder="1" applyAlignment="1" applyProtection="1">
      <alignment horizontal="right" vertical="center" wrapText="1"/>
    </xf>
    <xf numFmtId="10" fontId="0" fillId="7" borderId="37" xfId="3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left" vertical="center" wrapText="1"/>
    </xf>
    <xf numFmtId="0" fontId="8" fillId="0" borderId="61" xfId="0" applyFont="1" applyBorder="1" applyAlignment="1" applyProtection="1">
      <alignment vertical="center"/>
    </xf>
    <xf numFmtId="41" fontId="8" fillId="4" borderId="12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5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54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41" fontId="8" fillId="4" borderId="56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8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6" fillId="4" borderId="5" xfId="2" applyNumberFormat="1" applyFont="1" applyFill="1" applyBorder="1" applyAlignment="1" applyProtection="1">
      <alignment horizontal="right" vertical="center" wrapText="1"/>
      <protection locked="0"/>
    </xf>
    <xf numFmtId="41" fontId="16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41" fontId="16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6" fillId="4" borderId="6" xfId="0" applyNumberFormat="1" applyFont="1" applyFill="1" applyBorder="1" applyAlignment="1" applyProtection="1">
      <alignment horizontal="right" vertical="center" wrapText="1"/>
      <protection locked="0"/>
    </xf>
    <xf numFmtId="41" fontId="16" fillId="4" borderId="6" xfId="2" applyNumberFormat="1" applyFont="1" applyFill="1" applyBorder="1" applyAlignment="1" applyProtection="1">
      <alignment horizontal="right" vertical="center" wrapText="1"/>
      <protection locked="0"/>
    </xf>
    <xf numFmtId="41" fontId="16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top" wrapText="1"/>
    </xf>
    <xf numFmtId="0" fontId="8" fillId="0" borderId="17" xfId="0" applyFont="1" applyBorder="1" applyAlignment="1" applyProtection="1">
      <alignment vertical="top" wrapText="1"/>
    </xf>
    <xf numFmtId="0" fontId="1" fillId="4" borderId="17" xfId="0" applyNumberFormat="1" applyFont="1" applyFill="1" applyBorder="1" applyAlignment="1" applyProtection="1">
      <alignment horizontal="left" vertical="top" wrapText="1"/>
      <protection locked="0"/>
    </xf>
    <xf numFmtId="0" fontId="8" fillId="4" borderId="17" xfId="0" applyNumberFormat="1" applyFont="1" applyFill="1" applyBorder="1" applyAlignment="1" applyProtection="1">
      <alignment horizontal="left" vertical="top" wrapText="1"/>
      <protection locked="0"/>
    </xf>
    <xf numFmtId="0" fontId="8" fillId="4" borderId="24" xfId="0" applyNumberFormat="1" applyFont="1" applyFill="1" applyBorder="1" applyAlignment="1" applyProtection="1">
      <alignment horizontal="left" vertical="top" wrapText="1"/>
      <protection locked="0"/>
    </xf>
    <xf numFmtId="0" fontId="8" fillId="0" borderId="42" xfId="0" applyFont="1" applyFill="1" applyBorder="1" applyAlignment="1" applyProtection="1">
      <alignment horizontal="left" vertical="center" wrapText="1" inden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" fillId="0" borderId="18" xfId="0" applyFont="1" applyBorder="1" applyAlignment="1" applyProtection="1">
      <alignment vertical="top" wrapText="1"/>
    </xf>
    <xf numFmtId="0" fontId="8" fillId="0" borderId="19" xfId="0" applyFont="1" applyBorder="1" applyAlignment="1" applyProtection="1">
      <alignment vertical="top" wrapText="1"/>
    </xf>
    <xf numFmtId="0" fontId="1" fillId="4" borderId="19" xfId="0" applyNumberFormat="1" applyFont="1" applyFill="1" applyBorder="1" applyAlignment="1" applyProtection="1">
      <alignment horizontal="left" vertical="top" wrapText="1"/>
      <protection locked="0"/>
    </xf>
    <xf numFmtId="0" fontId="8" fillId="4" borderId="19" xfId="0" applyNumberFormat="1" applyFont="1" applyFill="1" applyBorder="1" applyAlignment="1" applyProtection="1">
      <alignment horizontal="left" vertical="top" wrapText="1"/>
      <protection locked="0"/>
    </xf>
    <xf numFmtId="0" fontId="8" fillId="4" borderId="37" xfId="0" applyNumberFormat="1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/>
    </xf>
    <xf numFmtId="0" fontId="8" fillId="0" borderId="9" xfId="0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 wrapText="1"/>
    </xf>
    <xf numFmtId="0" fontId="8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vertical="top"/>
    </xf>
    <xf numFmtId="0" fontId="8" fillId="0" borderId="17" xfId="0" applyFont="1" applyBorder="1" applyAlignment="1" applyProtection="1">
      <alignment vertical="top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vertical="center" wrapText="1"/>
      <protection locked="0"/>
    </xf>
    <xf numFmtId="49" fontId="8" fillId="4" borderId="21" xfId="0" applyNumberFormat="1" applyFont="1" applyFill="1" applyBorder="1" applyAlignment="1" applyProtection="1">
      <alignment vertical="center" wrapText="1"/>
      <protection locked="0"/>
    </xf>
    <xf numFmtId="49" fontId="8" fillId="4" borderId="31" xfId="0" applyNumberFormat="1" applyFont="1" applyFill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vertical="center" wrapText="1"/>
    </xf>
    <xf numFmtId="0" fontId="16" fillId="0" borderId="45" xfId="0" applyFont="1" applyBorder="1" applyAlignment="1" applyProtection="1">
      <alignment horizontal="right" vertical="center" wrapText="1"/>
    </xf>
    <xf numFmtId="0" fontId="16" fillId="0" borderId="47" xfId="0" applyFont="1" applyBorder="1" applyAlignment="1" applyProtection="1">
      <alignment horizontal="right"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8" fillId="0" borderId="41" xfId="0" applyFont="1" applyBorder="1" applyAlignment="1" applyProtection="1">
      <alignment horizontal="left" vertical="center" wrapText="1" indent="1"/>
    </xf>
    <xf numFmtId="0" fontId="1" fillId="0" borderId="42" xfId="0" applyFont="1" applyBorder="1" applyAlignment="1" applyProtection="1">
      <alignment horizontal="left" vertical="center" wrapText="1" indent="1"/>
    </xf>
    <xf numFmtId="0" fontId="1" fillId="4" borderId="32" xfId="0" applyFont="1" applyFill="1" applyBorder="1" applyAlignment="1" applyProtection="1">
      <alignment vertical="top"/>
      <protection locked="0"/>
    </xf>
    <xf numFmtId="0" fontId="1" fillId="4" borderId="34" xfId="0" applyFont="1" applyFill="1" applyBorder="1" applyAlignment="1" applyProtection="1">
      <alignment vertical="top"/>
      <protection locked="0"/>
    </xf>
    <xf numFmtId="0" fontId="1" fillId="4" borderId="7" xfId="0" applyFont="1" applyFill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49" fontId="1" fillId="4" borderId="17" xfId="0" applyNumberFormat="1" applyFont="1" applyFill="1" applyBorder="1" applyAlignment="1" applyProtection="1">
      <alignment vertical="center" wrapText="1"/>
      <protection locked="0"/>
    </xf>
    <xf numFmtId="49" fontId="8" fillId="4" borderId="17" xfId="0" applyNumberFormat="1" applyFont="1" applyFill="1" applyBorder="1" applyAlignment="1" applyProtection="1">
      <alignment vertical="center" wrapText="1"/>
      <protection locked="0"/>
    </xf>
    <xf numFmtId="49" fontId="8" fillId="4" borderId="24" xfId="0" applyNumberFormat="1" applyFont="1" applyFill="1" applyBorder="1" applyAlignment="1" applyProtection="1">
      <alignment vertical="center" wrapText="1"/>
      <protection locked="0"/>
    </xf>
    <xf numFmtId="49" fontId="11" fillId="4" borderId="17" xfId="0" applyNumberFormat="1" applyFont="1" applyFill="1" applyBorder="1" applyAlignment="1" applyProtection="1">
      <alignment vertical="center" wrapText="1"/>
      <protection locked="0"/>
    </xf>
    <xf numFmtId="49" fontId="11" fillId="4" borderId="24" xfId="0" applyNumberFormat="1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left" vertical="center" wrapText="1" indent="1"/>
    </xf>
    <xf numFmtId="0" fontId="8" fillId="0" borderId="19" xfId="0" applyFont="1" applyBorder="1" applyAlignment="1" applyProtection="1">
      <alignment horizontal="left" vertical="center" wrapText="1" indent="1"/>
    </xf>
    <xf numFmtId="49" fontId="1" fillId="4" borderId="19" xfId="1" applyNumberFormat="1" applyFont="1" applyFill="1" applyBorder="1" applyAlignment="1" applyProtection="1">
      <alignment vertical="center" wrapText="1"/>
      <protection locked="0"/>
    </xf>
    <xf numFmtId="49" fontId="8" fillId="4" borderId="19" xfId="0" applyNumberFormat="1" applyFont="1" applyFill="1" applyBorder="1" applyAlignment="1" applyProtection="1">
      <alignment vertical="center" wrapText="1"/>
      <protection locked="0"/>
    </xf>
    <xf numFmtId="49" fontId="8" fillId="4" borderId="37" xfId="0" applyNumberFormat="1" applyFont="1" applyFill="1" applyBorder="1" applyAlignment="1" applyProtection="1">
      <alignment vertical="center" wrapText="1"/>
      <protection locked="0"/>
    </xf>
    <xf numFmtId="49" fontId="11" fillId="4" borderId="17" xfId="1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left" vertical="center" wrapText="1" indent="1"/>
    </xf>
    <xf numFmtId="0" fontId="16" fillId="0" borderId="10" xfId="0" applyFont="1" applyBorder="1" applyAlignment="1" applyProtection="1">
      <alignment horizontal="left" vertical="center" wrapText="1" inden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5" borderId="22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7" xfId="0" applyFont="1" applyFill="1" applyBorder="1" applyAlignment="1" applyProtection="1">
      <alignment horizontal="lef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/>
      <protection locked="0"/>
    </xf>
    <xf numFmtId="41" fontId="1" fillId="4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41" fontId="1" fillId="4" borderId="19" xfId="0" applyNumberFormat="1" applyFont="1" applyFill="1" applyBorder="1" applyAlignment="1" applyProtection="1">
      <alignment horizontal="right" vertical="center"/>
      <protection locked="0"/>
    </xf>
    <xf numFmtId="41" fontId="1" fillId="4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Font="1" applyFill="1" applyBorder="1" applyAlignment="1" applyProtection="1">
      <alignment horizontal="left" wrapText="1"/>
    </xf>
    <xf numFmtId="0" fontId="10" fillId="0" borderId="53" xfId="0" applyFont="1" applyFill="1" applyBorder="1" applyAlignment="1" applyProtection="1">
      <alignment horizontal="left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/>
    </xf>
    <xf numFmtId="41" fontId="1" fillId="4" borderId="26" xfId="0" applyNumberFormat="1" applyFont="1" applyFill="1" applyBorder="1" applyAlignment="1" applyProtection="1">
      <alignment horizontal="right" vertical="center"/>
      <protection locked="0"/>
    </xf>
    <xf numFmtId="41" fontId="1" fillId="4" borderId="39" xfId="0" applyNumberFormat="1" applyFont="1" applyFill="1" applyBorder="1" applyAlignment="1" applyProtection="1">
      <alignment horizontal="right" vertical="center"/>
      <protection locked="0"/>
    </xf>
    <xf numFmtId="41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right"/>
    </xf>
    <xf numFmtId="0" fontId="1" fillId="5" borderId="17" xfId="0" applyFont="1" applyFill="1" applyBorder="1" applyAlignment="1" applyProtection="1">
      <alignment horizontal="right"/>
    </xf>
    <xf numFmtId="0" fontId="1" fillId="5" borderId="24" xfId="0" applyFont="1" applyFill="1" applyBorder="1" applyAlignment="1" applyProtection="1">
      <alignment horizontal="right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0" fillId="0" borderId="36" xfId="0" applyBorder="1" applyAlignment="1" applyProtection="1">
      <alignment vertical="center"/>
    </xf>
    <xf numFmtId="0" fontId="1" fillId="0" borderId="9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56" xfId="0" applyFont="1" applyFill="1" applyBorder="1" applyAlignment="1" applyProtection="1">
      <alignment horizontal="left" vertical="center"/>
    </xf>
    <xf numFmtId="0" fontId="1" fillId="5" borderId="4" xfId="0" applyFont="1" applyFill="1" applyBorder="1" applyAlignment="1" applyProtection="1">
      <alignment horizontal="left" vertical="center" wrapText="1"/>
    </xf>
    <xf numFmtId="0" fontId="0" fillId="5" borderId="17" xfId="0" applyFill="1" applyBorder="1" applyAlignment="1" applyProtection="1">
      <alignment vertical="center"/>
    </xf>
    <xf numFmtId="0" fontId="0" fillId="5" borderId="27" xfId="0" applyFill="1" applyBorder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61" xfId="0" applyFont="1" applyFill="1" applyBorder="1" applyAlignment="1" applyProtection="1">
      <alignment horizontal="left" wrapText="1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10" fillId="0" borderId="55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5" borderId="17" xfId="0" applyFont="1" applyFill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0" fillId="0" borderId="35" xfId="0" applyBorder="1" applyAlignment="1" applyProtection="1">
      <alignment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0" fillId="0" borderId="38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33" xfId="0" applyFont="1" applyFill="1" applyBorder="1" applyAlignment="1" applyProtection="1">
      <alignment horizontal="left" vertical="center" wrapText="1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0" fillId="5" borderId="35" xfId="0" applyFont="1" applyFill="1" applyBorder="1" applyAlignment="1" applyProtection="1">
      <alignment horizontal="left" wrapText="1"/>
    </xf>
    <xf numFmtId="0" fontId="10" fillId="5" borderId="0" xfId="0" applyFont="1" applyFill="1" applyBorder="1" applyAlignment="1" applyProtection="1">
      <alignment horizontal="justify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0" fillId="2" borderId="32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9" fillId="2" borderId="13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 vertical="center"/>
      <protection locked="0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57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10" fillId="5" borderId="35" xfId="0" applyFont="1" applyFill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left" wrapText="1"/>
    </xf>
    <xf numFmtId="0" fontId="1" fillId="0" borderId="33" xfId="0" applyFont="1" applyBorder="1" applyAlignment="1" applyProtection="1">
      <alignment horizontal="left" vertical="center" wrapText="1"/>
    </xf>
    <xf numFmtId="0" fontId="0" fillId="0" borderId="39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6" fillId="3" borderId="32" xfId="0" applyNumberFormat="1" applyFont="1" applyFill="1" applyBorder="1" applyAlignment="1" applyProtection="1">
      <alignment horizontal="left" vertical="top" wrapText="1"/>
      <protection locked="0"/>
    </xf>
    <xf numFmtId="0" fontId="6" fillId="3" borderId="34" xfId="0" applyNumberFormat="1" applyFont="1" applyFill="1" applyBorder="1" applyAlignment="1" applyProtection="1">
      <alignment horizontal="left" vertical="top" wrapText="1"/>
      <protection locked="0"/>
    </xf>
    <xf numFmtId="0" fontId="6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49" fontId="10" fillId="5" borderId="0" xfId="0" applyNumberFormat="1" applyFont="1" applyFill="1" applyBorder="1" applyAlignment="1" applyProtection="1">
      <alignment horizontal="left"/>
    </xf>
    <xf numFmtId="49" fontId="10" fillId="5" borderId="61" xfId="0" applyNumberFormat="1" applyFont="1" applyFill="1" applyBorder="1" applyAlignment="1" applyProtection="1">
      <alignment horizontal="left"/>
    </xf>
    <xf numFmtId="0" fontId="1" fillId="0" borderId="68" xfId="0" applyFont="1" applyFill="1" applyBorder="1" applyAlignment="1" applyProtection="1">
      <alignment horizontal="left" vertical="center" wrapText="1"/>
    </xf>
    <xf numFmtId="0" fontId="1" fillId="0" borderId="69" xfId="0" applyFont="1" applyFill="1" applyBorder="1" applyAlignment="1" applyProtection="1">
      <alignment horizontal="left" vertical="center" wrapText="1"/>
    </xf>
    <xf numFmtId="0" fontId="1" fillId="0" borderId="70" xfId="0" applyFont="1" applyFill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center" wrapText="1"/>
    </xf>
    <xf numFmtId="49" fontId="1" fillId="4" borderId="3" xfId="0" applyNumberFormat="1" applyFont="1" applyFill="1" applyBorder="1" applyAlignment="1" applyProtection="1">
      <alignment vertical="center" wrapText="1"/>
      <protection locked="0"/>
    </xf>
    <xf numFmtId="49" fontId="8" fillId="4" borderId="10" xfId="0" applyNumberFormat="1" applyFont="1" applyFill="1" applyBorder="1" applyAlignment="1" applyProtection="1">
      <alignment vertical="center" wrapText="1"/>
      <protection locked="0"/>
    </xf>
    <xf numFmtId="49" fontId="8" fillId="4" borderId="6" xfId="0" applyNumberFormat="1" applyFont="1" applyFill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9" fillId="0" borderId="51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49" fontId="1" fillId="4" borderId="68" xfId="0" applyNumberFormat="1" applyFont="1" applyFill="1" applyBorder="1" applyAlignment="1" applyProtection="1">
      <alignment vertical="center" wrapText="1"/>
      <protection locked="0"/>
    </xf>
    <xf numFmtId="49" fontId="8" fillId="4" borderId="69" xfId="0" applyNumberFormat="1" applyFont="1" applyFill="1" applyBorder="1" applyAlignment="1" applyProtection="1">
      <alignment vertical="center" wrapText="1"/>
      <protection locked="0"/>
    </xf>
    <xf numFmtId="49" fontId="8" fillId="4" borderId="70" xfId="0" applyNumberFormat="1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" fillId="0" borderId="39" xfId="0" applyFont="1" applyBorder="1" applyAlignment="1" applyProtection="1"/>
    <xf numFmtId="0" fontId="1" fillId="0" borderId="12" xfId="0" applyFont="1" applyBorder="1" applyAlignment="1" applyProtection="1"/>
    <xf numFmtId="0" fontId="1" fillId="4" borderId="32" xfId="0" applyFont="1" applyFill="1" applyBorder="1" applyAlignment="1" applyProtection="1">
      <alignment horizontal="left" vertical="top"/>
      <protection locked="0"/>
    </xf>
    <xf numFmtId="0" fontId="1" fillId="4" borderId="34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/>
    </xf>
    <xf numFmtId="0" fontId="9" fillId="5" borderId="35" xfId="0" applyFont="1" applyFill="1" applyBorder="1" applyAlignment="1" applyProtection="1">
      <alignment horizontal="justify" vertical="center" wrapText="1"/>
    </xf>
    <xf numFmtId="0" fontId="1" fillId="5" borderId="35" xfId="0" applyFont="1" applyFill="1" applyBorder="1" applyAlignment="1" applyProtection="1"/>
    <xf numFmtId="0" fontId="0" fillId="0" borderId="17" xfId="0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9" fillId="8" borderId="18" xfId="0" applyFont="1" applyFill="1" applyBorder="1" applyAlignment="1" applyProtection="1">
      <alignment horizontal="left" vertical="center" wrapText="1"/>
    </xf>
    <xf numFmtId="0" fontId="1" fillId="8" borderId="19" xfId="0" applyFont="1" applyFill="1" applyBorder="1" applyAlignment="1" applyProtection="1">
      <alignment horizontal="left" vertical="center"/>
    </xf>
    <xf numFmtId="0" fontId="1" fillId="9" borderId="32" xfId="0" applyFont="1" applyFill="1" applyBorder="1" applyAlignment="1" applyProtection="1">
      <alignment horizontal="left" vertical="top"/>
      <protection locked="0"/>
    </xf>
    <xf numFmtId="0" fontId="1" fillId="0" borderId="34" xfId="0" applyFont="1" applyFill="1" applyBorder="1" applyAlignment="1" applyProtection="1">
      <alignment horizontal="left" vertical="top"/>
      <protection locked="0"/>
    </xf>
    <xf numFmtId="0" fontId="1" fillId="0" borderId="7" xfId="0" applyFont="1" applyFill="1" applyBorder="1" applyAlignment="1" applyProtection="1">
      <alignment horizontal="left" vertical="top"/>
      <protection locked="0"/>
    </xf>
    <xf numFmtId="0" fontId="10" fillId="5" borderId="52" xfId="0" applyFont="1" applyFill="1" applyBorder="1" applyAlignment="1" applyProtection="1">
      <alignment horizontal="left" wrapText="1"/>
    </xf>
    <xf numFmtId="0" fontId="10" fillId="5" borderId="0" xfId="0" applyFont="1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wrapText="1"/>
    </xf>
    <xf numFmtId="0" fontId="0" fillId="5" borderId="61" xfId="0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10" fillId="8" borderId="77" xfId="0" applyFont="1" applyFill="1" applyBorder="1" applyAlignment="1" applyProtection="1">
      <alignment horizontal="left" wrapText="1"/>
    </xf>
    <xf numFmtId="0" fontId="10" fillId="8" borderId="0" xfId="0" applyFont="1" applyFill="1" applyBorder="1" applyAlignment="1" applyProtection="1">
      <alignment horizontal="left" wrapText="1"/>
    </xf>
    <xf numFmtId="0" fontId="1" fillId="8" borderId="0" xfId="0" applyFont="1" applyFill="1" applyBorder="1" applyAlignment="1" applyProtection="1">
      <alignment wrapText="1"/>
    </xf>
    <xf numFmtId="0" fontId="1" fillId="8" borderId="78" xfId="0" applyFont="1" applyFill="1" applyBorder="1" applyAlignment="1" applyProtection="1">
      <alignment wrapText="1"/>
    </xf>
    <xf numFmtId="0" fontId="16" fillId="5" borderId="3" xfId="0" applyFont="1" applyFill="1" applyBorder="1" applyAlignment="1" applyProtection="1">
      <alignment horizontal="left" vertical="center" wrapText="1" indent="1"/>
    </xf>
    <xf numFmtId="0" fontId="16" fillId="5" borderId="10" xfId="0" applyFont="1" applyFill="1" applyBorder="1" applyAlignment="1" applyProtection="1">
      <alignment horizontal="left" vertical="center" wrapText="1" indent="1"/>
    </xf>
    <xf numFmtId="0" fontId="16" fillId="5" borderId="6" xfId="0" applyFont="1" applyFill="1" applyBorder="1" applyAlignment="1" applyProtection="1">
      <alignment horizontal="left" vertical="center" wrapText="1" indent="1"/>
    </xf>
    <xf numFmtId="0" fontId="10" fillId="5" borderId="32" xfId="0" applyFont="1" applyFill="1" applyBorder="1" applyAlignment="1" applyProtection="1">
      <alignment horizontal="left" vertical="center" wrapText="1"/>
    </xf>
    <xf numFmtId="0" fontId="10" fillId="5" borderId="34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41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6" xfId="0" applyNumberFormat="1" applyFont="1" applyFill="1" applyBorder="1" applyAlignment="1" applyProtection="1">
      <alignment horizontal="right" vertical="center" wrapText="1"/>
    </xf>
    <xf numFmtId="41" fontId="9" fillId="7" borderId="54" xfId="0" applyNumberFormat="1" applyFont="1" applyFill="1" applyBorder="1" applyAlignment="1" applyProtection="1">
      <alignment horizontal="right" vertical="center" wrapText="1"/>
    </xf>
    <xf numFmtId="41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right" vertical="center"/>
    </xf>
    <xf numFmtId="0" fontId="9" fillId="2" borderId="20" xfId="0" applyFont="1" applyFill="1" applyBorder="1" applyAlignment="1" applyProtection="1">
      <alignment horizontal="right" vertical="center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0" applyNumberFormat="1" applyFont="1" applyFill="1" applyBorder="1" applyAlignment="1" applyProtection="1">
      <alignment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justify" vertical="center" wrapText="1"/>
    </xf>
    <xf numFmtId="0" fontId="10" fillId="0" borderId="21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justify" vertical="center" wrapText="1"/>
    </xf>
    <xf numFmtId="49" fontId="1" fillId="4" borderId="3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justify" vertical="center" wrapText="1"/>
    </xf>
    <xf numFmtId="0" fontId="10" fillId="0" borderId="39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0" fontId="10" fillId="0" borderId="52" xfId="0" applyFont="1" applyFill="1" applyBorder="1" applyAlignment="1" applyProtection="1">
      <alignment horizontal="left" wrapText="1"/>
    </xf>
    <xf numFmtId="0" fontId="10" fillId="0" borderId="48" xfId="0" applyFont="1" applyFill="1" applyBorder="1" applyAlignment="1" applyProtection="1">
      <alignment horizontal="left" wrapText="1"/>
    </xf>
    <xf numFmtId="0" fontId="10" fillId="0" borderId="46" xfId="0" applyFont="1" applyFill="1" applyBorder="1" applyAlignment="1" applyProtection="1">
      <alignment horizontal="left" wrapText="1"/>
    </xf>
    <xf numFmtId="0" fontId="10" fillId="0" borderId="49" xfId="0" applyFont="1" applyFill="1" applyBorder="1" applyAlignment="1" applyProtection="1">
      <alignment horizontal="left" wrapText="1"/>
    </xf>
    <xf numFmtId="0" fontId="8" fillId="0" borderId="4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0" fillId="0" borderId="55" xfId="0" applyFont="1" applyFill="1" applyBorder="1" applyAlignment="1" applyProtection="1">
      <alignment horizontal="left" wrapText="1"/>
    </xf>
    <xf numFmtId="0" fontId="9" fillId="0" borderId="32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horizontal="left" vertical="center" wrapText="1"/>
    </xf>
    <xf numFmtId="49" fontId="1" fillId="4" borderId="32" xfId="0" applyNumberFormat="1" applyFont="1" applyFill="1" applyBorder="1" applyAlignment="1" applyProtection="1">
      <alignment horizontal="center" vertical="top" wrapText="1"/>
      <protection locked="0"/>
    </xf>
    <xf numFmtId="49" fontId="1" fillId="4" borderId="34" xfId="0" applyNumberFormat="1" applyFont="1" applyFill="1" applyBorder="1" applyAlignment="1" applyProtection="1">
      <alignment horizontal="center" vertical="top" wrapText="1"/>
      <protection locked="0"/>
    </xf>
    <xf numFmtId="49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56" xfId="0" applyFont="1" applyBorder="1" applyAlignment="1" applyProtection="1">
      <alignment horizontal="center" vertical="center" wrapText="1"/>
    </xf>
    <xf numFmtId="0" fontId="1" fillId="0" borderId="6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/>
    </xf>
    <xf numFmtId="0" fontId="9" fillId="2" borderId="81" xfId="0" applyFont="1" applyFill="1" applyBorder="1" applyAlignment="1" applyProtection="1">
      <alignment horizontal="left"/>
    </xf>
    <xf numFmtId="0" fontId="9" fillId="2" borderId="35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6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3" xfId="0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1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2" xfId="0" applyFont="1" applyFill="1" applyBorder="1" applyAlignment="1" applyProtection="1">
      <alignment horizontal="justify" vertical="center" wrapText="1"/>
    </xf>
    <xf numFmtId="0" fontId="10" fillId="0" borderId="73" xfId="0" applyFont="1" applyFill="1" applyBorder="1" applyAlignment="1" applyProtection="1">
      <alignment horizontal="justify" vertical="center" wrapText="1"/>
    </xf>
    <xf numFmtId="0" fontId="10" fillId="0" borderId="50" xfId="0" applyFont="1" applyFill="1" applyBorder="1" applyAlignment="1" applyProtection="1">
      <alignment horizontal="justify" vertical="center" wrapText="1"/>
    </xf>
    <xf numFmtId="0" fontId="9" fillId="0" borderId="38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20" fontId="10" fillId="2" borderId="32" xfId="0" applyNumberFormat="1" applyFont="1" applyFill="1" applyBorder="1" applyAlignment="1" applyProtection="1">
      <alignment horizontal="left" vertical="center"/>
    </xf>
    <xf numFmtId="20" fontId="10" fillId="2" borderId="34" xfId="0" applyNumberFormat="1" applyFont="1" applyFill="1" applyBorder="1" applyAlignment="1" applyProtection="1">
      <alignment horizontal="left" vertical="center"/>
    </xf>
    <xf numFmtId="20" fontId="10" fillId="2" borderId="7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56" xfId="0" applyFont="1" applyFill="1" applyBorder="1" applyAlignment="1" applyProtection="1">
      <alignment horizontal="left" vertical="center"/>
    </xf>
    <xf numFmtId="43" fontId="8" fillId="4" borderId="64" xfId="0" applyNumberFormat="1" applyFont="1" applyFill="1" applyBorder="1" applyAlignment="1" applyProtection="1">
      <alignment horizontal="right" vertical="center"/>
      <protection locked="0"/>
    </xf>
    <xf numFmtId="43" fontId="8" fillId="4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0" fillId="0" borderId="61" xfId="0" applyBorder="1" applyAlignment="1" applyProtection="1">
      <alignment wrapText="1"/>
    </xf>
    <xf numFmtId="49" fontId="16" fillId="0" borderId="4" xfId="0" applyNumberFormat="1" applyFont="1" applyBorder="1" applyAlignment="1" applyProtection="1">
      <alignment horizontal="left" vertical="center" wrapText="1" indent="1"/>
    </xf>
    <xf numFmtId="49" fontId="16" fillId="0" borderId="17" xfId="0" applyNumberFormat="1" applyFont="1" applyBorder="1" applyAlignment="1" applyProtection="1">
      <alignment horizontal="left" vertical="center" wrapText="1" indent="1"/>
    </xf>
    <xf numFmtId="0" fontId="1" fillId="0" borderId="68" xfId="0" applyFont="1" applyBorder="1" applyAlignment="1" applyProtection="1">
      <alignment horizontal="left" vertical="center" wrapText="1"/>
    </xf>
    <xf numFmtId="0" fontId="1" fillId="0" borderId="69" xfId="0" applyFont="1" applyBorder="1" applyAlignment="1" applyProtection="1">
      <alignment horizontal="left" vertical="center" wrapText="1"/>
    </xf>
    <xf numFmtId="0" fontId="1" fillId="0" borderId="76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10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6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10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164" fontId="1" fillId="4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0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6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6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6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6" fillId="4" borderId="37" xfId="0" applyNumberFormat="1" applyFont="1" applyFill="1" applyBorder="1" applyAlignment="1" applyProtection="1">
      <alignment horizontal="right" vertical="center" wrapText="1"/>
      <protection locked="0"/>
    </xf>
    <xf numFmtId="41" fontId="16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32" xfId="0" applyFont="1" applyFill="1" applyBorder="1" applyAlignment="1" applyProtection="1">
      <alignment horizontal="left" vertical="center" wrapText="1"/>
    </xf>
    <xf numFmtId="0" fontId="16" fillId="5" borderId="34" xfId="0" applyFont="1" applyFill="1" applyBorder="1" applyAlignment="1" applyProtection="1">
      <alignment vertical="center"/>
    </xf>
    <xf numFmtId="0" fontId="16" fillId="5" borderId="7" xfId="0" applyFont="1" applyFill="1" applyBorder="1" applyAlignment="1" applyProtection="1">
      <alignment vertical="center"/>
    </xf>
    <xf numFmtId="41" fontId="16" fillId="4" borderId="7" xfId="2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left" vertical="center" wrapText="1"/>
    </xf>
    <xf numFmtId="0" fontId="16" fillId="0" borderId="24" xfId="0" applyFont="1" applyBorder="1" applyAlignment="1" applyProtection="1">
      <alignment horizontal="left" vertical="center" wrapText="1"/>
    </xf>
    <xf numFmtId="41" fontId="16" fillId="4" borderId="5" xfId="0" applyNumberFormat="1" applyFont="1" applyFill="1" applyBorder="1" applyAlignment="1" applyProtection="1">
      <alignment vertical="center" wrapText="1"/>
      <protection locked="0"/>
    </xf>
    <xf numFmtId="0" fontId="16" fillId="0" borderId="4" xfId="0" quotePrefix="1" applyFont="1" applyBorder="1" applyAlignment="1" applyProtection="1">
      <alignment horizontal="left" vertical="center" wrapText="1" indent="1"/>
    </xf>
    <xf numFmtId="0" fontId="16" fillId="0" borderId="17" xfId="0" applyFont="1" applyBorder="1" applyAlignment="1" applyProtection="1">
      <alignment horizontal="left" vertical="center" wrapText="1" indent="1"/>
    </xf>
    <xf numFmtId="10" fontId="16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6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8" xfId="0" quotePrefix="1" applyFont="1" applyBorder="1" applyAlignment="1" applyProtection="1">
      <alignment horizontal="left" vertical="center" wrapText="1" indent="1"/>
    </xf>
    <xf numFmtId="0" fontId="16" fillId="0" borderId="19" xfId="0" applyFont="1" applyBorder="1" applyAlignment="1" applyProtection="1">
      <alignment horizontal="left" vertical="center" wrapText="1" indent="1"/>
    </xf>
    <xf numFmtId="10" fontId="16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16" fillId="4" borderId="37" xfId="0" applyNumberFormat="1" applyFont="1" applyFill="1" applyBorder="1" applyAlignment="1" applyProtection="1">
      <alignment horizontal="right" vertical="center" wrapText="1"/>
      <protection locked="0"/>
    </xf>
  </cellXfs>
  <cellStyles count="9">
    <cellStyle name="Collegamento ipertestuale" xfId="1" builtinId="8"/>
    <cellStyle name="Excel Built-in Normal" xfId="4"/>
    <cellStyle name="Migliaia [0]" xfId="2" builtinId="6"/>
    <cellStyle name="Migliaia [0] 10" xfId="8"/>
    <cellStyle name="Migliaia [0] 2" xfId="6"/>
    <cellStyle name="Normale" xfId="0" builtinId="0"/>
    <cellStyle name="Normale 2" xfId="5"/>
    <cellStyle name="Percentuale" xfId="3" builtinId="5"/>
    <cellStyle name="Percentuale 2" xfId="7"/>
  </cellStyles>
  <dxfs count="0"/>
  <tableStyles count="0" defaultTableStyle="TableStyleMedium9" defaultPivotStyle="PivotStyleLight16"/>
  <colors>
    <mruColors>
      <color rgb="FFFFFF99"/>
      <color rgb="FFCCFF66"/>
      <color rgb="FFCCFFC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76"/>
  <sheetViews>
    <sheetView showGridLines="0" topLeftCell="A10" workbookViewId="0">
      <selection activeCell="F49" sqref="F49:K49"/>
    </sheetView>
  </sheetViews>
  <sheetFormatPr defaultColWidth="9.140625" defaultRowHeight="12.75"/>
  <cols>
    <col min="1" max="1" width="2.7109375" style="31" customWidth="1"/>
    <col min="2" max="12" width="8.85546875" style="31" customWidth="1"/>
    <col min="13" max="16384" width="9.140625" style="31"/>
  </cols>
  <sheetData>
    <row r="1" spans="1:12" s="29" customFormat="1" ht="24" customHeight="1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2" s="29" customFormat="1" ht="21" customHeight="1">
      <c r="A2" s="411" t="s">
        <v>310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2" ht="21" customHeight="1">
      <c r="A3" s="30"/>
      <c r="B3" s="30"/>
      <c r="C3" s="30"/>
      <c r="D3" s="30"/>
      <c r="E3" s="30"/>
    </row>
    <row r="4" spans="1:12" ht="6" customHeight="1">
      <c r="A4" s="30"/>
      <c r="B4" s="30"/>
      <c r="C4" s="30"/>
      <c r="D4" s="30"/>
      <c r="E4" s="30"/>
    </row>
    <row r="5" spans="1:12" s="35" customFormat="1" ht="15" customHeight="1" thickBot="1">
      <c r="A5" s="32" t="s">
        <v>75</v>
      </c>
      <c r="B5" s="32"/>
      <c r="C5" s="32"/>
      <c r="D5" s="32"/>
      <c r="E5" s="33"/>
      <c r="F5" s="33"/>
      <c r="G5" s="33"/>
      <c r="H5" s="33"/>
      <c r="I5" s="33"/>
      <c r="J5" s="34"/>
      <c r="K5" s="33"/>
    </row>
    <row r="6" spans="1:12" s="37" customFormat="1" ht="19.5" customHeight="1">
      <c r="A6" s="412" t="s">
        <v>7</v>
      </c>
      <c r="B6" s="413"/>
      <c r="C6" s="413"/>
      <c r="D6" s="413"/>
      <c r="E6" s="413"/>
      <c r="F6" s="414"/>
      <c r="G6" s="415"/>
      <c r="H6" s="415"/>
      <c r="I6" s="415"/>
      <c r="J6" s="415"/>
      <c r="K6" s="416"/>
      <c r="L6" s="36"/>
    </row>
    <row r="7" spans="1:12" s="37" customFormat="1" ht="26.25" customHeight="1">
      <c r="A7" s="417" t="s">
        <v>0</v>
      </c>
      <c r="B7" s="418"/>
      <c r="C7" s="418"/>
      <c r="D7" s="418"/>
      <c r="E7" s="418"/>
      <c r="F7" s="401"/>
      <c r="G7" s="402"/>
      <c r="H7" s="402"/>
      <c r="I7" s="402"/>
      <c r="J7" s="402"/>
      <c r="K7" s="403"/>
      <c r="L7" s="38"/>
    </row>
    <row r="8" spans="1:12" s="37" customFormat="1" ht="24.75" customHeight="1">
      <c r="A8" s="399" t="s">
        <v>164</v>
      </c>
      <c r="B8" s="400"/>
      <c r="C8" s="400"/>
      <c r="D8" s="400"/>
      <c r="E8" s="400"/>
      <c r="F8" s="401"/>
      <c r="G8" s="402"/>
      <c r="H8" s="402"/>
      <c r="I8" s="402"/>
      <c r="J8" s="402"/>
      <c r="K8" s="403"/>
      <c r="L8" s="38"/>
    </row>
    <row r="9" spans="1:12" s="37" customFormat="1" ht="19.5" customHeight="1">
      <c r="A9" s="399" t="s">
        <v>296</v>
      </c>
      <c r="B9" s="400"/>
      <c r="C9" s="400"/>
      <c r="D9" s="400"/>
      <c r="E9" s="400"/>
      <c r="F9" s="401"/>
      <c r="G9" s="402"/>
      <c r="H9" s="402"/>
      <c r="I9" s="402"/>
      <c r="J9" s="402"/>
      <c r="K9" s="403"/>
      <c r="L9" s="38"/>
    </row>
    <row r="10" spans="1:12" s="37" customFormat="1" ht="19.5" customHeight="1" thickBot="1">
      <c r="A10" s="406" t="s">
        <v>297</v>
      </c>
      <c r="B10" s="407"/>
      <c r="C10" s="407"/>
      <c r="D10" s="407"/>
      <c r="E10" s="407"/>
      <c r="F10" s="408"/>
      <c r="G10" s="409"/>
      <c r="H10" s="409"/>
      <c r="I10" s="409"/>
      <c r="J10" s="409"/>
      <c r="K10" s="410"/>
    </row>
    <row r="11" spans="1:12" s="37" customFormat="1">
      <c r="A11" s="39"/>
      <c r="B11" s="39"/>
      <c r="C11" s="39"/>
      <c r="D11" s="39"/>
      <c r="E11" s="39"/>
      <c r="F11" s="39"/>
      <c r="G11" s="39"/>
      <c r="H11" s="39"/>
      <c r="I11" s="39"/>
      <c r="J11" s="40"/>
      <c r="K11" s="40"/>
    </row>
    <row r="12" spans="1:12" s="37" customFormat="1">
      <c r="A12" s="39"/>
      <c r="B12" s="39"/>
      <c r="C12" s="39"/>
      <c r="D12" s="39"/>
      <c r="E12" s="39"/>
      <c r="F12" s="39"/>
      <c r="G12" s="39"/>
      <c r="H12" s="39"/>
      <c r="I12" s="39"/>
      <c r="J12" s="40"/>
      <c r="K12" s="40"/>
    </row>
    <row r="13" spans="1:12" s="35" customFormat="1" ht="15" customHeight="1">
      <c r="A13" s="41" t="s">
        <v>10</v>
      </c>
      <c r="B13" s="41"/>
      <c r="C13" s="41"/>
      <c r="D13" s="41"/>
      <c r="E13" s="42"/>
      <c r="F13" s="43"/>
      <c r="G13" s="44"/>
      <c r="I13" s="45"/>
      <c r="J13" s="46"/>
      <c r="K13" s="46"/>
    </row>
    <row r="14" spans="1:12" s="48" customFormat="1" ht="3" customHeight="1" thickBot="1">
      <c r="A14" s="47"/>
      <c r="E14" s="49"/>
      <c r="F14" s="49"/>
      <c r="G14" s="49"/>
      <c r="H14" s="49"/>
      <c r="I14" s="49"/>
    </row>
    <row r="15" spans="1:12" s="48" customFormat="1" ht="15" customHeight="1" thickBot="1">
      <c r="A15" s="164"/>
      <c r="B15" s="404" t="s">
        <v>8</v>
      </c>
      <c r="C15" s="405"/>
      <c r="D15" s="50"/>
      <c r="E15" s="51"/>
      <c r="F15" s="50"/>
      <c r="G15" s="50"/>
      <c r="H15" s="50"/>
      <c r="I15" s="50"/>
      <c r="J15" s="50"/>
    </row>
    <row r="16" spans="1:12" s="48" customFormat="1" ht="3" customHeight="1">
      <c r="A16" s="52"/>
      <c r="B16" s="53"/>
      <c r="C16" s="53"/>
      <c r="D16" s="53"/>
      <c r="E16" s="45"/>
      <c r="F16" s="45"/>
      <c r="G16" s="45"/>
      <c r="H16" s="50"/>
      <c r="I16" s="50"/>
      <c r="J16" s="50"/>
    </row>
    <row r="17" spans="1:11" s="48" customFormat="1" ht="3" customHeight="1" thickBot="1">
      <c r="A17" s="47"/>
      <c r="E17" s="45"/>
      <c r="F17" s="45"/>
      <c r="G17" s="45"/>
      <c r="H17" s="50"/>
      <c r="I17" s="50"/>
      <c r="J17" s="50"/>
    </row>
    <row r="18" spans="1:11" s="48" customFormat="1" ht="15" customHeight="1" thickBot="1">
      <c r="A18" s="164"/>
      <c r="B18" s="404" t="s">
        <v>9</v>
      </c>
      <c r="C18" s="405"/>
      <c r="D18" s="50"/>
      <c r="E18" s="51"/>
      <c r="F18" s="50"/>
      <c r="G18" s="50"/>
      <c r="H18" s="50"/>
      <c r="I18" s="50"/>
      <c r="J18" s="50"/>
    </row>
    <row r="19" spans="1:11" s="48" customFormat="1">
      <c r="A19" s="53"/>
      <c r="B19" s="53"/>
      <c r="C19" s="53"/>
      <c r="D19" s="53"/>
      <c r="E19" s="54"/>
      <c r="F19" s="54"/>
      <c r="G19" s="54"/>
      <c r="H19" s="54"/>
      <c r="I19" s="39"/>
    </row>
    <row r="20" spans="1:11" s="48" customFormat="1">
      <c r="A20" s="53"/>
      <c r="B20" s="53"/>
      <c r="C20" s="53"/>
      <c r="D20" s="53"/>
      <c r="E20" s="54"/>
      <c r="F20" s="54"/>
      <c r="G20" s="54"/>
      <c r="H20" s="54"/>
      <c r="I20" s="39"/>
    </row>
    <row r="21" spans="1:11" s="48" customFormat="1">
      <c r="A21" s="53"/>
      <c r="B21" s="53"/>
      <c r="C21" s="53"/>
      <c r="D21" s="53"/>
      <c r="E21" s="54"/>
      <c r="F21" s="54"/>
      <c r="G21" s="54"/>
      <c r="H21" s="54"/>
      <c r="I21" s="39"/>
    </row>
    <row r="22" spans="1:11" s="35" customFormat="1" ht="15" customHeight="1">
      <c r="A22" s="41" t="s">
        <v>137</v>
      </c>
      <c r="B22" s="41"/>
      <c r="C22" s="41"/>
      <c r="D22" s="41"/>
      <c r="E22" s="42"/>
      <c r="F22" s="42"/>
      <c r="G22" s="43"/>
      <c r="H22" s="44"/>
      <c r="I22" s="42"/>
      <c r="K22" s="42"/>
    </row>
    <row r="23" spans="1:11" s="48" customFormat="1" ht="3" customHeight="1" thickBot="1">
      <c r="A23" s="47"/>
      <c r="E23" s="49"/>
      <c r="F23" s="49"/>
      <c r="G23" s="49"/>
      <c r="H23" s="49"/>
      <c r="I23" s="49"/>
    </row>
    <row r="24" spans="1:11" s="48" customFormat="1" ht="15" customHeight="1" thickBot="1">
      <c r="A24" s="164"/>
      <c r="B24" s="430" t="s">
        <v>76</v>
      </c>
      <c r="C24" s="429"/>
      <c r="D24" s="55"/>
      <c r="E24" s="56"/>
      <c r="G24" s="55"/>
      <c r="H24" s="55"/>
      <c r="I24" s="55"/>
      <c r="J24" s="55"/>
    </row>
    <row r="25" spans="1:11" s="48" customFormat="1" ht="3" customHeight="1" thickBot="1">
      <c r="A25" s="57"/>
      <c r="E25" s="58"/>
      <c r="F25" s="49"/>
      <c r="G25" s="49"/>
      <c r="H25" s="49"/>
      <c r="I25" s="49"/>
    </row>
    <row r="26" spans="1:11" s="48" customFormat="1" ht="15" customHeight="1" thickBot="1">
      <c r="A26" s="164"/>
      <c r="B26" s="430" t="s">
        <v>77</v>
      </c>
      <c r="C26" s="429"/>
      <c r="D26" s="55"/>
      <c r="E26" s="56"/>
      <c r="F26" s="51"/>
      <c r="G26" s="55"/>
      <c r="H26" s="55"/>
      <c r="I26" s="55"/>
      <c r="J26" s="55"/>
    </row>
    <row r="27" spans="1:11" s="48" customFormat="1" ht="3" customHeight="1">
      <c r="A27" s="59"/>
      <c r="B27" s="60"/>
      <c r="C27" s="60"/>
      <c r="D27" s="60"/>
      <c r="E27" s="47"/>
      <c r="F27" s="61"/>
      <c r="G27" s="61"/>
      <c r="H27" s="61"/>
      <c r="I27" s="61"/>
      <c r="J27" s="47"/>
      <c r="K27" s="47"/>
    </row>
    <row r="28" spans="1:11" s="48" customFormat="1" ht="15" customHeight="1"/>
    <row r="29" spans="1:11" s="48" customFormat="1">
      <c r="A29" s="53"/>
      <c r="B29" s="53"/>
      <c r="C29" s="53"/>
      <c r="D29" s="53"/>
      <c r="E29" s="54"/>
      <c r="F29" s="54"/>
      <c r="G29" s="54"/>
      <c r="H29" s="54"/>
      <c r="I29" s="39"/>
    </row>
    <row r="30" spans="1:11" s="35" customFormat="1" ht="15" customHeight="1">
      <c r="A30" s="41" t="s">
        <v>78</v>
      </c>
      <c r="B30" s="41"/>
      <c r="C30" s="41"/>
      <c r="D30" s="41"/>
      <c r="E30" s="42"/>
      <c r="F30" s="42"/>
      <c r="G30" s="43"/>
      <c r="H30" s="44"/>
      <c r="I30" s="42"/>
      <c r="K30" s="42"/>
    </row>
    <row r="31" spans="1:11" s="48" customFormat="1" ht="3" customHeight="1" thickBot="1">
      <c r="A31" s="47"/>
      <c r="E31" s="49"/>
      <c r="F31" s="49"/>
      <c r="G31" s="49"/>
      <c r="H31" s="49"/>
      <c r="I31" s="49"/>
    </row>
    <row r="32" spans="1:11" s="48" customFormat="1" ht="15" customHeight="1" thickBot="1">
      <c r="A32" s="164"/>
      <c r="B32" s="428" t="s">
        <v>11</v>
      </c>
      <c r="C32" s="429"/>
      <c r="D32" s="55"/>
      <c r="E32" s="56"/>
      <c r="G32" s="55"/>
      <c r="H32" s="55"/>
      <c r="I32" s="55"/>
      <c r="J32" s="55"/>
    </row>
    <row r="33" spans="1:12" s="48" customFormat="1" ht="3" customHeight="1" thickBot="1">
      <c r="A33" s="57"/>
      <c r="E33" s="58"/>
      <c r="F33" s="49"/>
      <c r="G33" s="49"/>
      <c r="H33" s="49"/>
      <c r="I33" s="49"/>
    </row>
    <row r="34" spans="1:12" s="48" customFormat="1" ht="15" customHeight="1" thickBot="1">
      <c r="A34" s="164"/>
      <c r="B34" s="428" t="s">
        <v>12</v>
      </c>
      <c r="C34" s="429"/>
      <c r="D34" s="55"/>
      <c r="E34" s="56"/>
      <c r="F34" s="51"/>
      <c r="G34" s="55"/>
      <c r="H34" s="55"/>
      <c r="I34" s="55"/>
      <c r="J34" s="55"/>
    </row>
    <row r="35" spans="1:12" s="48" customFormat="1" ht="3" customHeight="1" thickBot="1">
      <c r="A35" s="59"/>
      <c r="B35" s="60"/>
      <c r="C35" s="60"/>
      <c r="D35" s="60"/>
      <c r="E35" s="47"/>
      <c r="F35" s="61"/>
      <c r="G35" s="61"/>
      <c r="H35" s="61"/>
      <c r="I35" s="61"/>
      <c r="J35" s="47"/>
      <c r="K35" s="47"/>
    </row>
    <row r="36" spans="1:12" s="48" customFormat="1" ht="15" customHeight="1" thickBot="1">
      <c r="A36" s="164"/>
      <c r="B36" s="62" t="s">
        <v>79</v>
      </c>
      <c r="C36" s="426"/>
      <c r="D36" s="427"/>
      <c r="E36" s="63"/>
      <c r="F36" s="63"/>
      <c r="G36" s="63"/>
      <c r="H36" s="63"/>
      <c r="I36" s="63"/>
      <c r="J36" s="63"/>
      <c r="K36" s="63"/>
      <c r="L36" s="64"/>
    </row>
    <row r="37" spans="1:12" ht="3" customHeight="1" thickBo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2" ht="15" customHeight="1" thickBot="1">
      <c r="A38" s="164"/>
      <c r="B38" s="65" t="s">
        <v>13</v>
      </c>
      <c r="C38" s="426"/>
      <c r="D38" s="427"/>
      <c r="E38" s="56"/>
      <c r="F38" s="56"/>
      <c r="G38" s="56"/>
      <c r="H38" s="56"/>
      <c r="I38" s="56"/>
      <c r="J38" s="56"/>
      <c r="K38" s="56"/>
    </row>
    <row r="39" spans="1:12" ht="8.25" customHeight="1">
      <c r="A39" s="63"/>
      <c r="B39" s="63"/>
      <c r="C39" s="63"/>
      <c r="D39" s="63"/>
      <c r="E39" s="56"/>
      <c r="F39" s="56"/>
      <c r="G39" s="56"/>
      <c r="H39" s="56"/>
      <c r="I39" s="56"/>
      <c r="J39" s="56"/>
      <c r="K39" s="56"/>
    </row>
    <row r="40" spans="1:12" s="68" customFormat="1" ht="13.5" customHeight="1" thickBot="1">
      <c r="A40" s="66" t="s">
        <v>138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</row>
    <row r="41" spans="1:12" ht="59.25" customHeight="1" thickBot="1">
      <c r="A41" s="431"/>
      <c r="B41" s="432"/>
      <c r="C41" s="432"/>
      <c r="D41" s="432"/>
      <c r="E41" s="432"/>
      <c r="F41" s="432"/>
      <c r="G41" s="432"/>
      <c r="H41" s="432"/>
      <c r="I41" s="432"/>
      <c r="J41" s="432"/>
      <c r="K41" s="433"/>
    </row>
    <row r="42" spans="1:12" ht="15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2" s="63" customFormat="1" ht="15.75" thickBot="1">
      <c r="A43" s="424" t="s">
        <v>6</v>
      </c>
      <c r="B43" s="424"/>
      <c r="C43" s="424"/>
      <c r="D43" s="424"/>
      <c r="E43" s="424"/>
      <c r="F43" s="424"/>
      <c r="G43" s="424"/>
      <c r="H43" s="424"/>
      <c r="I43" s="425"/>
      <c r="J43" s="425"/>
    </row>
    <row r="44" spans="1:12" s="37" customFormat="1" ht="15" customHeight="1">
      <c r="A44" s="419" t="s">
        <v>1</v>
      </c>
      <c r="B44" s="420"/>
      <c r="C44" s="420"/>
      <c r="D44" s="420"/>
      <c r="E44" s="420"/>
      <c r="F44" s="421"/>
      <c r="G44" s="422"/>
      <c r="H44" s="422"/>
      <c r="I44" s="422"/>
      <c r="J44" s="422"/>
      <c r="K44" s="423"/>
      <c r="L44" s="38"/>
    </row>
    <row r="45" spans="1:12" s="37" customFormat="1" ht="15" customHeight="1">
      <c r="A45" s="434" t="s">
        <v>2</v>
      </c>
      <c r="B45" s="435"/>
      <c r="C45" s="435"/>
      <c r="D45" s="435"/>
      <c r="E45" s="435"/>
      <c r="F45" s="436"/>
      <c r="G45" s="437"/>
      <c r="H45" s="437"/>
      <c r="I45" s="437"/>
      <c r="J45" s="437"/>
      <c r="K45" s="438"/>
      <c r="L45" s="38"/>
    </row>
    <row r="46" spans="1:12" s="37" customFormat="1" ht="15" customHeight="1">
      <c r="A46" s="434" t="s">
        <v>3</v>
      </c>
      <c r="B46" s="435"/>
      <c r="C46" s="435"/>
      <c r="D46" s="435"/>
      <c r="E46" s="435"/>
      <c r="F46" s="439"/>
      <c r="G46" s="439"/>
      <c r="H46" s="439"/>
      <c r="I46" s="439"/>
      <c r="J46" s="439"/>
      <c r="K46" s="440"/>
      <c r="L46" s="38"/>
    </row>
    <row r="47" spans="1:12" s="37" customFormat="1" ht="15" customHeight="1">
      <c r="A47" s="434" t="s">
        <v>4</v>
      </c>
      <c r="B47" s="435"/>
      <c r="C47" s="435"/>
      <c r="D47" s="435"/>
      <c r="E47" s="435"/>
      <c r="F47" s="446"/>
      <c r="G47" s="439"/>
      <c r="H47" s="439"/>
      <c r="I47" s="439"/>
      <c r="J47" s="439"/>
      <c r="K47" s="440"/>
      <c r="L47" s="38"/>
    </row>
    <row r="48" spans="1:12" s="37" customFormat="1" ht="15" customHeight="1">
      <c r="A48" s="447" t="s">
        <v>5</v>
      </c>
      <c r="B48" s="448"/>
      <c r="C48" s="448"/>
      <c r="D48" s="448"/>
      <c r="E48" s="448"/>
      <c r="F48" s="436"/>
      <c r="G48" s="437"/>
      <c r="H48" s="437"/>
      <c r="I48" s="437"/>
      <c r="J48" s="437"/>
      <c r="K48" s="438"/>
      <c r="L48" s="38"/>
    </row>
    <row r="49" spans="1:12" s="37" customFormat="1" ht="15" customHeight="1">
      <c r="A49" s="434" t="s">
        <v>2</v>
      </c>
      <c r="B49" s="435"/>
      <c r="C49" s="435"/>
      <c r="D49" s="435"/>
      <c r="E49" s="435"/>
      <c r="F49" s="436"/>
      <c r="G49" s="437"/>
      <c r="H49" s="437"/>
      <c r="I49" s="437"/>
      <c r="J49" s="437"/>
      <c r="K49" s="438"/>
      <c r="L49" s="38"/>
    </row>
    <row r="50" spans="1:12" s="37" customFormat="1" ht="15" customHeight="1">
      <c r="A50" s="434" t="s">
        <v>3</v>
      </c>
      <c r="B50" s="435"/>
      <c r="C50" s="435"/>
      <c r="D50" s="435"/>
      <c r="E50" s="435"/>
      <c r="F50" s="436"/>
      <c r="G50" s="437"/>
      <c r="H50" s="437"/>
      <c r="I50" s="437"/>
      <c r="J50" s="437"/>
      <c r="K50" s="438"/>
      <c r="L50" s="38"/>
    </row>
    <row r="51" spans="1:12" s="37" customFormat="1" ht="15" customHeight="1" thickBot="1">
      <c r="A51" s="441" t="s">
        <v>4</v>
      </c>
      <c r="B51" s="442"/>
      <c r="C51" s="442"/>
      <c r="D51" s="442"/>
      <c r="E51" s="442"/>
      <c r="F51" s="443"/>
      <c r="G51" s="444"/>
      <c r="H51" s="444"/>
      <c r="I51" s="444"/>
      <c r="J51" s="444"/>
      <c r="K51" s="445"/>
      <c r="L51" s="38"/>
    </row>
    <row r="52" spans="1:12" ht="15">
      <c r="A52" s="63"/>
      <c r="B52" s="63"/>
      <c r="C52" s="69"/>
      <c r="D52" s="63"/>
      <c r="E52" s="63"/>
    </row>
    <row r="76" spans="4:4" ht="15.75">
      <c r="D76" s="70"/>
    </row>
  </sheetData>
  <sheetProtection algorithmName="SHA-512" hashValue="E3gXNIibCzdvgVDDtQ3ZgQCuua/d1DmvZY9BeLsC0Q74YraEkc1LD5N2sC3u5KTBjrfm2D0zyPce2rn5vqqZSA==" saltValue="Scnptqg0BaL80BggfcpGZg==" spinCount="100000" sheet="1" objects="1" scenarios="1" selectLockedCells="1"/>
  <mergeCells count="38">
    <mergeCell ref="A51:E51"/>
    <mergeCell ref="F51:K51"/>
    <mergeCell ref="A47:E47"/>
    <mergeCell ref="F47:K47"/>
    <mergeCell ref="A48:E48"/>
    <mergeCell ref="F48:K48"/>
    <mergeCell ref="A49:E49"/>
    <mergeCell ref="F49:K49"/>
    <mergeCell ref="A45:E45"/>
    <mergeCell ref="F45:K45"/>
    <mergeCell ref="A46:E46"/>
    <mergeCell ref="F46:K46"/>
    <mergeCell ref="A50:E50"/>
    <mergeCell ref="F50:K50"/>
    <mergeCell ref="A44:E44"/>
    <mergeCell ref="F44:K44"/>
    <mergeCell ref="A43:J43"/>
    <mergeCell ref="C36:D36"/>
    <mergeCell ref="B18:C18"/>
    <mergeCell ref="B32:C32"/>
    <mergeCell ref="B34:C34"/>
    <mergeCell ref="B24:C24"/>
    <mergeCell ref="B26:C26"/>
    <mergeCell ref="C38:D38"/>
    <mergeCell ref="A41:K41"/>
    <mergeCell ref="A1:K1"/>
    <mergeCell ref="A2:K2"/>
    <mergeCell ref="A6:E6"/>
    <mergeCell ref="F6:K6"/>
    <mergeCell ref="A7:E7"/>
    <mergeCell ref="F7:K7"/>
    <mergeCell ref="A8:E8"/>
    <mergeCell ref="F8:K8"/>
    <mergeCell ref="A9:E9"/>
    <mergeCell ref="F9:K9"/>
    <mergeCell ref="B15:C15"/>
    <mergeCell ref="A10:E10"/>
    <mergeCell ref="F10:K10"/>
  </mergeCells>
  <phoneticPr fontId="5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51"/>
  <sheetViews>
    <sheetView topLeftCell="A10" workbookViewId="0">
      <selection activeCell="J25" sqref="J25"/>
    </sheetView>
  </sheetViews>
  <sheetFormatPr defaultRowHeight="12.75"/>
  <cols>
    <col min="8" max="8" width="5.28515625" customWidth="1"/>
  </cols>
  <sheetData>
    <row r="1" spans="1:58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685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spans="1:58" ht="18">
      <c r="A2" s="280"/>
      <c r="B2" s="280"/>
      <c r="C2" s="280"/>
      <c r="D2" s="280"/>
      <c r="E2" s="280"/>
      <c r="F2" s="280"/>
      <c r="G2" s="280"/>
      <c r="H2" s="280"/>
      <c r="I2" s="273"/>
      <c r="J2" s="273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</row>
    <row r="3" spans="1:58" ht="21" thickBot="1">
      <c r="A3" s="30"/>
      <c r="B3" s="30"/>
      <c r="C3" s="30"/>
      <c r="D3" s="30"/>
      <c r="E3" s="30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</row>
    <row r="4" spans="1:58" ht="15.75" thickBot="1">
      <c r="A4" s="463" t="s">
        <v>245</v>
      </c>
      <c r="B4" s="464"/>
      <c r="C4" s="464"/>
      <c r="D4" s="464"/>
      <c r="E4" s="464"/>
      <c r="F4" s="464"/>
      <c r="G4" s="464"/>
      <c r="H4" s="464"/>
      <c r="I4" s="560"/>
      <c r="J4" s="561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ht="13.5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ht="15.75" thickBot="1">
      <c r="A7" s="68"/>
      <c r="B7" s="68"/>
      <c r="C7" s="68"/>
      <c r="D7" s="68"/>
      <c r="E7" s="68"/>
      <c r="F7" s="68"/>
      <c r="G7" s="68"/>
      <c r="H7" s="68"/>
      <c r="I7" s="636">
        <v>2015</v>
      </c>
      <c r="J7" s="63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ht="13.5" thickBot="1">
      <c r="A8" s="68"/>
      <c r="B8" s="68"/>
      <c r="C8" s="68"/>
      <c r="D8" s="68"/>
      <c r="E8" s="68"/>
      <c r="F8" s="68"/>
      <c r="G8" s="68"/>
      <c r="H8" s="68"/>
      <c r="I8" s="313"/>
      <c r="J8" s="31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ht="39" thickBot="1">
      <c r="A9" s="68"/>
      <c r="B9" s="68"/>
      <c r="C9" s="68"/>
      <c r="D9" s="68"/>
      <c r="E9" s="68"/>
      <c r="F9" s="68"/>
      <c r="G9" s="68"/>
      <c r="H9" s="68"/>
      <c r="I9" s="314" t="s">
        <v>98</v>
      </c>
      <c r="J9" s="315" t="s">
        <v>101</v>
      </c>
      <c r="K9" s="68"/>
      <c r="L9" s="68"/>
      <c r="M9" s="667" t="s">
        <v>227</v>
      </c>
      <c r="N9" s="667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ht="15.75" customHeight="1" thickBot="1">
      <c r="A10" s="686" t="s">
        <v>274</v>
      </c>
      <c r="B10" s="687"/>
      <c r="C10" s="687"/>
      <c r="D10" s="687"/>
      <c r="E10" s="687"/>
      <c r="F10" s="688"/>
      <c r="G10" s="688"/>
      <c r="H10" s="688"/>
      <c r="I10" s="688"/>
      <c r="J10" s="689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ht="15" customHeight="1">
      <c r="A11" s="534" t="s">
        <v>246</v>
      </c>
      <c r="B11" s="684"/>
      <c r="C11" s="684"/>
      <c r="D11" s="684"/>
      <c r="E11" s="684"/>
      <c r="F11" s="684"/>
      <c r="G11" s="684"/>
      <c r="H11" s="684"/>
      <c r="I11" s="316"/>
      <c r="J11" s="317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ht="15" customHeight="1">
      <c r="A12" s="482" t="s">
        <v>247</v>
      </c>
      <c r="B12" s="673"/>
      <c r="C12" s="673"/>
      <c r="D12" s="673"/>
      <c r="E12" s="673"/>
      <c r="F12" s="673"/>
      <c r="G12" s="673"/>
      <c r="H12" s="673"/>
      <c r="I12" s="318"/>
      <c r="J12" s="319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ht="15" customHeight="1">
      <c r="A13" s="482" t="s">
        <v>248</v>
      </c>
      <c r="B13" s="673"/>
      <c r="C13" s="673"/>
      <c r="D13" s="673"/>
      <c r="E13" s="673"/>
      <c r="F13" s="673"/>
      <c r="G13" s="673"/>
      <c r="H13" s="673"/>
      <c r="I13" s="318"/>
      <c r="J13" s="319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ht="15" customHeight="1">
      <c r="A14" s="482" t="s">
        <v>273</v>
      </c>
      <c r="B14" s="673"/>
      <c r="C14" s="673"/>
      <c r="D14" s="673"/>
      <c r="E14" s="673"/>
      <c r="F14" s="673"/>
      <c r="G14" s="673"/>
      <c r="H14" s="673"/>
      <c r="I14" s="318"/>
      <c r="J14" s="319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ht="15" customHeight="1">
      <c r="A15" s="482" t="s">
        <v>249</v>
      </c>
      <c r="B15" s="673"/>
      <c r="C15" s="673"/>
      <c r="D15" s="673"/>
      <c r="E15" s="673"/>
      <c r="F15" s="673"/>
      <c r="G15" s="673"/>
      <c r="H15" s="673"/>
      <c r="I15" s="318"/>
      <c r="J15" s="319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ht="15" customHeight="1">
      <c r="A16" s="482" t="s">
        <v>239</v>
      </c>
      <c r="B16" s="673"/>
      <c r="C16" s="673"/>
      <c r="D16" s="673"/>
      <c r="E16" s="673"/>
      <c r="F16" s="673"/>
      <c r="G16" s="673"/>
      <c r="H16" s="673"/>
      <c r="I16" s="318"/>
      <c r="J16" s="319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ht="15" customHeight="1">
      <c r="A17" s="482" t="s">
        <v>240</v>
      </c>
      <c r="B17" s="673"/>
      <c r="C17" s="673"/>
      <c r="D17" s="673"/>
      <c r="E17" s="673"/>
      <c r="F17" s="673"/>
      <c r="G17" s="673"/>
      <c r="H17" s="673"/>
      <c r="I17" s="318"/>
      <c r="J17" s="319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ht="15" customHeight="1" thickBot="1">
      <c r="A18" s="675" t="s">
        <v>241</v>
      </c>
      <c r="B18" s="676"/>
      <c r="C18" s="676"/>
      <c r="D18" s="676"/>
      <c r="E18" s="676"/>
      <c r="F18" s="676"/>
      <c r="G18" s="676"/>
      <c r="H18" s="676"/>
      <c r="I18" s="320">
        <f>+I11+I12+I13+I14+I15+I16+I17</f>
        <v>0</v>
      </c>
      <c r="J18" s="321">
        <f>+J11+J12+J13+J14+J15+J16+J17</f>
        <v>0</v>
      </c>
      <c r="K18" s="68"/>
      <c r="L18" s="68"/>
      <c r="M18" s="266" t="str">
        <f>IF(('2. Informazioni patrimoniali'!K19+'2. Informazioni patrimoniali'!K34-'9.OICR'!I18=0),"0","errore")</f>
        <v>0</v>
      </c>
      <c r="N18" s="266" t="str">
        <f>IF(('2. Informazioni patrimoniali'!L19+'2. Informazioni patrimoniali'!L34-'9.OICR'!J18=0),"0","errore")</f>
        <v>0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ht="13.5" thickBot="1">
      <c r="A20" s="322" t="s">
        <v>242</v>
      </c>
      <c r="B20" s="313"/>
      <c r="C20" s="313"/>
      <c r="D20" s="313"/>
      <c r="E20" s="313"/>
      <c r="F20" s="313"/>
      <c r="G20" s="313"/>
      <c r="H20" s="313"/>
      <c r="I20" s="313"/>
      <c r="J20" s="313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ht="60.75" customHeight="1" thickBot="1">
      <c r="A21" s="677"/>
      <c r="B21" s="678"/>
      <c r="C21" s="678"/>
      <c r="D21" s="678"/>
      <c r="E21" s="678"/>
      <c r="F21" s="678"/>
      <c r="G21" s="678"/>
      <c r="H21" s="678"/>
      <c r="I21" s="678"/>
      <c r="J21" s="679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ht="15.75" thickBot="1">
      <c r="A24" s="680" t="s">
        <v>275</v>
      </c>
      <c r="B24" s="681"/>
      <c r="C24" s="681"/>
      <c r="D24" s="681"/>
      <c r="E24" s="681"/>
      <c r="F24" s="682"/>
      <c r="G24" s="682"/>
      <c r="H24" s="682"/>
      <c r="I24" s="682"/>
      <c r="J24" s="683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ht="15" customHeight="1">
      <c r="A25" s="538" t="s">
        <v>250</v>
      </c>
      <c r="B25" s="674"/>
      <c r="C25" s="674"/>
      <c r="D25" s="674"/>
      <c r="E25" s="674"/>
      <c r="F25" s="674"/>
      <c r="G25" s="674"/>
      <c r="H25" s="674"/>
      <c r="I25" s="169"/>
      <c r="J25" s="293"/>
      <c r="K25" s="68"/>
      <c r="L25" s="68"/>
      <c r="M25" s="389" t="str">
        <f>IF(('2. Informazioni patrimoniali'!K21+'2. Informazioni patrimoniali'!K36-'9.OICR'!I25=0),"0","errore")</f>
        <v>0</v>
      </c>
      <c r="N25" s="389" t="str">
        <f>IF(('2. Informazioni patrimoniali'!L21+'2. Informazioni patrimoniali'!L36-'9.OICR'!J25=0),"0","errore")</f>
        <v>0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ht="15" customHeight="1">
      <c r="A26" s="473" t="s">
        <v>276</v>
      </c>
      <c r="B26" s="670"/>
      <c r="C26" s="670"/>
      <c r="D26" s="670"/>
      <c r="E26" s="670"/>
      <c r="F26" s="670"/>
      <c r="G26" s="670"/>
      <c r="H26" s="670"/>
      <c r="I26" s="172"/>
      <c r="J26" s="191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ht="15" customHeight="1">
      <c r="A27" s="473" t="s">
        <v>251</v>
      </c>
      <c r="B27" s="670"/>
      <c r="C27" s="670"/>
      <c r="D27" s="670"/>
      <c r="E27" s="670"/>
      <c r="F27" s="670"/>
      <c r="G27" s="670"/>
      <c r="H27" s="670"/>
      <c r="I27" s="172"/>
      <c r="J27" s="191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ht="15" customHeight="1">
      <c r="A28" s="473" t="s">
        <v>94</v>
      </c>
      <c r="B28" s="670"/>
      <c r="C28" s="670"/>
      <c r="D28" s="670"/>
      <c r="E28" s="670"/>
      <c r="F28" s="670"/>
      <c r="G28" s="670"/>
      <c r="H28" s="670"/>
      <c r="I28" s="172"/>
      <c r="J28" s="191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ht="15" customHeight="1">
      <c r="A29" s="473" t="s">
        <v>238</v>
      </c>
      <c r="B29" s="670"/>
      <c r="C29" s="670"/>
      <c r="D29" s="670"/>
      <c r="E29" s="670"/>
      <c r="F29" s="670"/>
      <c r="G29" s="670"/>
      <c r="H29" s="670"/>
      <c r="I29" s="172"/>
      <c r="J29" s="191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58" ht="15" customHeight="1" thickBot="1">
      <c r="A30" s="671" t="s">
        <v>243</v>
      </c>
      <c r="B30" s="672"/>
      <c r="C30" s="672"/>
      <c r="D30" s="672"/>
      <c r="E30" s="672"/>
      <c r="F30" s="672"/>
      <c r="G30" s="672"/>
      <c r="H30" s="672"/>
      <c r="I30" s="237">
        <f>+I25+I26+I27+I28+I29</f>
        <v>0</v>
      </c>
      <c r="J30" s="90">
        <f>+J25+J26+J27+J28+J29</f>
        <v>0</v>
      </c>
      <c r="K30" s="68"/>
      <c r="L30" s="68"/>
      <c r="M30" s="266" t="str">
        <f>IF(('2. Informazioni patrimoniali'!K20+'2. Informazioni patrimoniali'!K35-'9.OICR'!I30=0),"0","errore")</f>
        <v>0</v>
      </c>
      <c r="N30" s="266" t="str">
        <f>IF(('2. Informazioni patrimoniali'!L20+'2. Informazioni patrimoniali'!L35-'9.OICR'!J30=0),"0","errore")</f>
        <v>0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>
      <c r="A31" s="130"/>
      <c r="B31" s="130"/>
      <c r="C31" s="130"/>
      <c r="D31" s="130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ht="13.5" thickBot="1">
      <c r="A32" s="129" t="s">
        <v>242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ht="60.75" customHeight="1" thickBot="1">
      <c r="A33" s="662"/>
      <c r="B33" s="663"/>
      <c r="C33" s="663"/>
      <c r="D33" s="663"/>
      <c r="E33" s="663"/>
      <c r="F33" s="663"/>
      <c r="G33" s="663"/>
      <c r="H33" s="663"/>
      <c r="I33" s="663"/>
      <c r="J33" s="664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ht="13.5" thickBot="1">
      <c r="A35" s="668" t="s">
        <v>244</v>
      </c>
      <c r="B35" s="668"/>
      <c r="C35" s="668"/>
      <c r="D35" s="668"/>
      <c r="E35" s="668"/>
      <c r="F35" s="668"/>
      <c r="G35" s="668"/>
      <c r="H35" s="669"/>
      <c r="I35" s="669"/>
      <c r="J35" s="669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ht="60.75" customHeight="1" thickBot="1">
      <c r="A36" s="601"/>
      <c r="B36" s="665"/>
      <c r="C36" s="665"/>
      <c r="D36" s="665"/>
      <c r="E36" s="665"/>
      <c r="F36" s="665"/>
      <c r="G36" s="665"/>
      <c r="H36" s="665"/>
      <c r="I36" s="665"/>
      <c r="J36" s="666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1:58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58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1:58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1:58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</row>
    <row r="44" spans="1:58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</row>
    <row r="45" spans="1:58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</row>
    <row r="46" spans="1:58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</row>
    <row r="47" spans="1:58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</row>
    <row r="48" spans="1:58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</row>
    <row r="49" spans="1:58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1:58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1:58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1:58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</row>
    <row r="53" spans="1:58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1:58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1:58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</row>
    <row r="56" spans="1:58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</row>
    <row r="57" spans="1:58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</row>
    <row r="58" spans="1:58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</row>
    <row r="59" spans="1:58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</row>
    <row r="60" spans="1:58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</row>
    <row r="61" spans="1:58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</row>
    <row r="62" spans="1:58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</row>
    <row r="63" spans="1:58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</row>
    <row r="64" spans="1:58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</row>
    <row r="65" spans="1:58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</row>
    <row r="66" spans="1:58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</row>
    <row r="67" spans="1:58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</row>
    <row r="68" spans="1:58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</row>
    <row r="69" spans="1:58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</row>
    <row r="70" spans="1:58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</row>
    <row r="71" spans="1:58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</row>
    <row r="72" spans="1:58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</row>
    <row r="73" spans="1:58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</row>
    <row r="74" spans="1:58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</row>
    <row r="75" spans="1:58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</row>
    <row r="76" spans="1:58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</row>
    <row r="77" spans="1:58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</row>
    <row r="78" spans="1:58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</row>
    <row r="79" spans="1:58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</row>
    <row r="80" spans="1:58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</row>
    <row r="81" spans="1:58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</row>
    <row r="82" spans="1:58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</row>
    <row r="83" spans="1:58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</row>
    <row r="84" spans="1:58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</row>
    <row r="85" spans="1:58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</row>
    <row r="86" spans="1:58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</row>
    <row r="87" spans="1:58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</row>
    <row r="88" spans="1:58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</row>
    <row r="89" spans="1:58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</row>
    <row r="90" spans="1:58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</row>
    <row r="91" spans="1:58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</row>
    <row r="92" spans="1:58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</row>
    <row r="93" spans="1:58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</row>
    <row r="94" spans="1:58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</row>
    <row r="95" spans="1:58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</row>
    <row r="96" spans="1:58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</row>
    <row r="97" spans="1:58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</row>
    <row r="98" spans="1:58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</row>
    <row r="99" spans="1:58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</row>
    <row r="100" spans="1:58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</row>
    <row r="101" spans="1:58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</row>
    <row r="102" spans="1:58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</row>
    <row r="103" spans="1:58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</row>
    <row r="104" spans="1:58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</row>
    <row r="105" spans="1:58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</row>
    <row r="106" spans="1:58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</row>
    <row r="107" spans="1:58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</row>
    <row r="108" spans="1:58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</row>
    <row r="109" spans="1:58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</row>
    <row r="110" spans="1:58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</row>
    <row r="111" spans="1:58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</row>
    <row r="112" spans="1:58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</row>
    <row r="113" spans="1:58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</row>
    <row r="114" spans="1:58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</row>
    <row r="115" spans="1:58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</row>
    <row r="116" spans="1:58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</row>
    <row r="117" spans="1:58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</row>
    <row r="118" spans="1:58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</row>
    <row r="119" spans="1:58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</row>
    <row r="120" spans="1:58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</row>
    <row r="121" spans="1:58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</row>
    <row r="122" spans="1:58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</row>
    <row r="123" spans="1:58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</row>
    <row r="124" spans="1:58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</row>
    <row r="125" spans="1:58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</row>
    <row r="126" spans="1:58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</row>
    <row r="127" spans="1:58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</row>
    <row r="128" spans="1:58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</row>
    <row r="129" spans="1:58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</row>
    <row r="130" spans="1:58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</row>
    <row r="131" spans="1:58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</row>
    <row r="132" spans="1:58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</row>
    <row r="133" spans="1:58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</row>
    <row r="134" spans="1:58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</row>
    <row r="135" spans="1:58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</row>
    <row r="136" spans="1:58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</row>
    <row r="137" spans="1:58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</row>
    <row r="138" spans="1:58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</row>
    <row r="139" spans="1:58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</row>
    <row r="140" spans="1:58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</row>
    <row r="141" spans="1:58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</row>
    <row r="142" spans="1:58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</row>
    <row r="143" spans="1:58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</row>
    <row r="144" spans="1:58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</row>
    <row r="145" spans="1:58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</row>
    <row r="146" spans="1:58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</row>
    <row r="147" spans="1:58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</row>
    <row r="148" spans="1:58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</row>
    <row r="149" spans="1:58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</row>
    <row r="150" spans="1:58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</row>
    <row r="151" spans="1:58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</row>
    <row r="152" spans="1:58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</row>
    <row r="153" spans="1:58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</row>
    <row r="154" spans="1:58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</row>
    <row r="155" spans="1:58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</row>
    <row r="156" spans="1:58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</row>
    <row r="157" spans="1:58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</row>
    <row r="158" spans="1:58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</row>
    <row r="159" spans="1:58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</row>
    <row r="160" spans="1:58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</row>
    <row r="161" spans="1:58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</row>
    <row r="162" spans="1:58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</row>
    <row r="163" spans="1:58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</row>
    <row r="164" spans="1:58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</row>
    <row r="165" spans="1:58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</row>
    <row r="166" spans="1:58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</row>
    <row r="167" spans="1:58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</row>
    <row r="168" spans="1:58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</row>
    <row r="169" spans="1:58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</row>
    <row r="170" spans="1:58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</row>
    <row r="171" spans="1:58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</row>
    <row r="172" spans="1:58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</row>
    <row r="173" spans="1:58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</row>
    <row r="174" spans="1:58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</row>
    <row r="175" spans="1:58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</row>
    <row r="176" spans="1:58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</row>
    <row r="177" spans="1:58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</row>
    <row r="178" spans="1:58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</row>
    <row r="179" spans="1:58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</row>
    <row r="180" spans="1:58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</row>
    <row r="181" spans="1:58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</row>
    <row r="182" spans="1:58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</row>
    <row r="183" spans="1:58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</row>
    <row r="184" spans="1:58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</row>
    <row r="185" spans="1:58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</row>
    <row r="186" spans="1:58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</row>
    <row r="187" spans="1:58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</row>
    <row r="188" spans="1:58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</row>
    <row r="189" spans="1:58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</row>
    <row r="190" spans="1:58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</row>
    <row r="191" spans="1:58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</row>
    <row r="192" spans="1:58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</row>
    <row r="193" spans="1:58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</row>
    <row r="194" spans="1:58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</row>
    <row r="195" spans="1:58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</row>
    <row r="196" spans="1:58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</row>
    <row r="197" spans="1:58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</row>
    <row r="198" spans="1:58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</row>
    <row r="199" spans="1:58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</row>
    <row r="200" spans="1:58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</row>
    <row r="201" spans="1:58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</row>
    <row r="202" spans="1:58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</row>
    <row r="203" spans="1:58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</row>
    <row r="204" spans="1:58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</row>
    <row r="205" spans="1:58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</row>
    <row r="206" spans="1:58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</row>
    <row r="207" spans="1:58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</row>
    <row r="208" spans="1:58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</row>
    <row r="209" spans="1:58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</row>
    <row r="210" spans="1:58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</row>
    <row r="211" spans="1:58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</row>
    <row r="212" spans="1:58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</row>
    <row r="213" spans="1:58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</row>
    <row r="214" spans="1:58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</row>
    <row r="215" spans="1:58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</row>
    <row r="216" spans="1:58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</row>
    <row r="217" spans="1:58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</row>
    <row r="218" spans="1:58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</row>
    <row r="219" spans="1:58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</row>
    <row r="220" spans="1:58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</row>
    <row r="221" spans="1:58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</row>
    <row r="222" spans="1:58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</row>
    <row r="223" spans="1:58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</row>
    <row r="224" spans="1:58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</row>
    <row r="225" spans="1:58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</row>
    <row r="226" spans="1:58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</row>
    <row r="227" spans="1:58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</row>
    <row r="228" spans="1:58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</row>
    <row r="229" spans="1:58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</row>
    <row r="230" spans="1:58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</row>
    <row r="231" spans="1:58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</row>
    <row r="232" spans="1:58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</row>
    <row r="233" spans="1:58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</row>
    <row r="234" spans="1:58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</row>
    <row r="235" spans="1:58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</row>
    <row r="236" spans="1:58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</row>
    <row r="237" spans="1:58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</row>
    <row r="238" spans="1:58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</row>
    <row r="239" spans="1:58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</row>
    <row r="240" spans="1:58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</row>
    <row r="241" spans="1:58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</row>
    <row r="242" spans="1:58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</row>
    <row r="243" spans="1:58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</row>
    <row r="244" spans="1:58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</row>
    <row r="245" spans="1:58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</row>
    <row r="246" spans="1:58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</row>
    <row r="247" spans="1:58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</row>
    <row r="248" spans="1:58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</row>
    <row r="249" spans="1:58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</row>
    <row r="250" spans="1:58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</row>
    <row r="251" spans="1:58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</row>
    <row r="252" spans="1:58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</row>
    <row r="253" spans="1:58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</row>
    <row r="254" spans="1:58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</row>
    <row r="255" spans="1:58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</row>
    <row r="256" spans="1:58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</row>
    <row r="257" spans="1:58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</row>
    <row r="258" spans="1:58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</row>
    <row r="259" spans="1:58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</row>
    <row r="260" spans="1:58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</row>
    <row r="261" spans="1:58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</row>
    <row r="262" spans="1:58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</row>
    <row r="263" spans="1:58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</row>
    <row r="264" spans="1:58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</row>
    <row r="265" spans="1:58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</row>
    <row r="266" spans="1:58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</row>
    <row r="267" spans="1:58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</row>
    <row r="268" spans="1:58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</row>
    <row r="269" spans="1:58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</row>
    <row r="270" spans="1:58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</row>
    <row r="271" spans="1:58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</row>
    <row r="272" spans="1:58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</row>
    <row r="273" spans="1:58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</row>
    <row r="274" spans="1:58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</row>
    <row r="275" spans="1:58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</row>
    <row r="276" spans="1:58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</row>
    <row r="277" spans="1:58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</row>
    <row r="278" spans="1:58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</row>
    <row r="279" spans="1:58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</row>
    <row r="280" spans="1:58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</row>
    <row r="281" spans="1:58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</row>
    <row r="282" spans="1:58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</row>
    <row r="283" spans="1:58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</row>
    <row r="284" spans="1:58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</row>
    <row r="285" spans="1:58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</row>
    <row r="286" spans="1:58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</row>
    <row r="287" spans="1:58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</row>
    <row r="288" spans="1:58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</row>
    <row r="289" spans="1:58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</row>
    <row r="290" spans="1:58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</row>
    <row r="291" spans="1:58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</row>
    <row r="292" spans="1:58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</row>
    <row r="293" spans="1:58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</row>
    <row r="294" spans="1:58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</row>
    <row r="295" spans="1:58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</row>
    <row r="296" spans="1:58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</row>
    <row r="297" spans="1:58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</row>
    <row r="298" spans="1:58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</row>
    <row r="299" spans="1:58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</row>
    <row r="300" spans="1:58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</row>
    <row r="301" spans="1:58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</row>
    <row r="302" spans="1:58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</row>
    <row r="303" spans="1:58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</row>
    <row r="304" spans="1:58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</row>
    <row r="305" spans="1:58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</row>
    <row r="306" spans="1:58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</row>
    <row r="307" spans="1:58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</row>
    <row r="308" spans="1:58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</row>
    <row r="309" spans="1:58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</row>
    <row r="310" spans="1:58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</row>
    <row r="311" spans="1:58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</row>
    <row r="312" spans="1:58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</row>
    <row r="313" spans="1:58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</row>
    <row r="314" spans="1:58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</row>
    <row r="315" spans="1:58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</row>
    <row r="316" spans="1:58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</row>
    <row r="317" spans="1:58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</row>
    <row r="318" spans="1:58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</row>
    <row r="319" spans="1:58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</row>
    <row r="320" spans="1:58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</row>
    <row r="321" spans="1:58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</row>
    <row r="322" spans="1:58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</row>
    <row r="323" spans="1:58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</row>
    <row r="324" spans="1:58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</row>
    <row r="325" spans="1:58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</row>
    <row r="326" spans="1:58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</row>
    <row r="327" spans="1:58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</row>
    <row r="328" spans="1:58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</row>
    <row r="329" spans="1:58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</row>
    <row r="330" spans="1:58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</row>
    <row r="331" spans="1:58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</row>
    <row r="332" spans="1:58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</row>
    <row r="333" spans="1:58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</row>
    <row r="334" spans="1:58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</row>
    <row r="335" spans="1:58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</row>
    <row r="336" spans="1:58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</row>
    <row r="337" spans="1:58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</row>
    <row r="338" spans="1:58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</row>
    <row r="339" spans="1:58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</row>
    <row r="340" spans="1:58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</row>
    <row r="341" spans="1:58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</row>
    <row r="342" spans="1:58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</row>
    <row r="343" spans="1:58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</row>
    <row r="344" spans="1:58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</row>
    <row r="345" spans="1:58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</row>
    <row r="346" spans="1:58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</row>
    <row r="347" spans="1:58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</row>
    <row r="348" spans="1:58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</row>
    <row r="349" spans="1:58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</row>
    <row r="350" spans="1:58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</row>
    <row r="351" spans="1:58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</row>
    <row r="352" spans="1:58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</row>
    <row r="353" spans="1:58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</row>
    <row r="354" spans="1:58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</row>
    <row r="355" spans="1:58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</row>
    <row r="356" spans="1:58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</row>
    <row r="357" spans="1:58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</row>
    <row r="358" spans="1:58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</row>
    <row r="359" spans="1:58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</row>
    <row r="360" spans="1:58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</row>
    <row r="361" spans="1:58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</row>
    <row r="362" spans="1:58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</row>
    <row r="363" spans="1:58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</row>
    <row r="364" spans="1:58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</row>
    <row r="365" spans="1:58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</row>
    <row r="366" spans="1:58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</row>
    <row r="367" spans="1:58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</row>
    <row r="368" spans="1:58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</row>
    <row r="369" spans="1:58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</row>
    <row r="370" spans="1:58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</row>
    <row r="371" spans="1:58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</row>
    <row r="372" spans="1:58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</row>
    <row r="373" spans="1:58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</row>
    <row r="374" spans="1:58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</row>
    <row r="375" spans="1:58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</row>
    <row r="376" spans="1:58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</row>
    <row r="377" spans="1:58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</row>
    <row r="378" spans="1:58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</row>
    <row r="379" spans="1:58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</row>
    <row r="380" spans="1:58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</row>
    <row r="381" spans="1:58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</row>
    <row r="382" spans="1:58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</row>
    <row r="383" spans="1:58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</row>
    <row r="384" spans="1:58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</row>
    <row r="385" spans="1:58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</row>
    <row r="386" spans="1:58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</row>
    <row r="387" spans="1:58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</row>
    <row r="388" spans="1:58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</row>
    <row r="389" spans="1:58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</row>
    <row r="390" spans="1:58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</row>
    <row r="391" spans="1:58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</row>
    <row r="392" spans="1:58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</row>
    <row r="393" spans="1:58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</row>
    <row r="394" spans="1:58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</row>
    <row r="395" spans="1:58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</row>
    <row r="396" spans="1:58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</row>
    <row r="397" spans="1:58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</row>
    <row r="398" spans="1:58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</row>
    <row r="399" spans="1:58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</row>
    <row r="400" spans="1:58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</row>
    <row r="401" spans="1:58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</row>
    <row r="402" spans="1:58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</row>
    <row r="403" spans="1:58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</row>
    <row r="404" spans="1:58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</row>
    <row r="405" spans="1:58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</row>
    <row r="406" spans="1:58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</row>
    <row r="407" spans="1:58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</row>
    <row r="408" spans="1:58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</row>
    <row r="409" spans="1:58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</row>
    <row r="410" spans="1:58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</row>
    <row r="411" spans="1:58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</row>
    <row r="412" spans="1:58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</row>
    <row r="413" spans="1:58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</row>
    <row r="414" spans="1:58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</row>
    <row r="415" spans="1:58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</row>
    <row r="416" spans="1:58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</row>
    <row r="417" spans="1:58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</row>
    <row r="418" spans="1:58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</row>
    <row r="419" spans="1:58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</row>
    <row r="420" spans="1:58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</row>
    <row r="421" spans="1:58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</row>
    <row r="422" spans="1:58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</row>
    <row r="423" spans="1:58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</row>
    <row r="424" spans="1:58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</row>
    <row r="425" spans="1:58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</row>
    <row r="426" spans="1:58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</row>
    <row r="427" spans="1:58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</row>
    <row r="428" spans="1:58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</row>
    <row r="429" spans="1:58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</row>
    <row r="430" spans="1:58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</row>
    <row r="431" spans="1:58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</row>
    <row r="432" spans="1:58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</row>
    <row r="433" spans="1:58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</row>
    <row r="434" spans="1:58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</row>
    <row r="435" spans="1:58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</row>
    <row r="436" spans="1:58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</row>
    <row r="437" spans="1:58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</row>
    <row r="438" spans="1:58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</row>
    <row r="439" spans="1:58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</row>
    <row r="440" spans="1:58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</row>
    <row r="441" spans="1:58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</row>
    <row r="442" spans="1:58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</row>
    <row r="443" spans="1:58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</row>
    <row r="444" spans="1:58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</row>
    <row r="445" spans="1:58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</row>
    <row r="446" spans="1:58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</row>
    <row r="447" spans="1:58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</row>
    <row r="448" spans="1:58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</row>
    <row r="449" spans="1:58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</row>
    <row r="450" spans="1:58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</row>
    <row r="451" spans="1:58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</row>
    <row r="452" spans="1:58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</row>
    <row r="453" spans="1:58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</row>
    <row r="454" spans="1:58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</row>
    <row r="455" spans="1:58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</row>
    <row r="456" spans="1:58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</row>
    <row r="457" spans="1:58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</row>
    <row r="458" spans="1:58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</row>
    <row r="459" spans="1:58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</row>
    <row r="460" spans="1:58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</row>
    <row r="461" spans="1:58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</row>
    <row r="462" spans="1:58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</row>
    <row r="463" spans="1:58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</row>
    <row r="464" spans="1:58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</row>
    <row r="465" spans="1:58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</row>
    <row r="466" spans="1:58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</row>
    <row r="467" spans="1:58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</row>
    <row r="468" spans="1:58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</row>
    <row r="469" spans="1:58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</row>
    <row r="470" spans="1:58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</row>
    <row r="471" spans="1:58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</row>
    <row r="472" spans="1:58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</row>
    <row r="473" spans="1:58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</row>
    <row r="474" spans="1:58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</row>
    <row r="475" spans="1:58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</row>
    <row r="476" spans="1:58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</row>
    <row r="477" spans="1:58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</row>
    <row r="478" spans="1:58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</row>
    <row r="479" spans="1:58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</row>
    <row r="480" spans="1:58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</row>
    <row r="481" spans="1:58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</row>
    <row r="482" spans="1:58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</row>
    <row r="483" spans="1:58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</row>
    <row r="484" spans="1:58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</row>
    <row r="485" spans="1:58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</row>
    <row r="486" spans="1:58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</row>
    <row r="487" spans="1:58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</row>
    <row r="488" spans="1:58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</row>
    <row r="489" spans="1:58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</row>
    <row r="490" spans="1:58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</row>
    <row r="491" spans="1:58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</row>
    <row r="492" spans="1:58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</row>
    <row r="493" spans="1:58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</row>
    <row r="494" spans="1:58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</row>
    <row r="495" spans="1:58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</row>
    <row r="496" spans="1:58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</row>
    <row r="497" spans="1:58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</row>
    <row r="498" spans="1:58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</row>
    <row r="499" spans="1:58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</row>
    <row r="500" spans="1:58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</row>
    <row r="501" spans="1:58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</row>
    <row r="502" spans="1:58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</row>
    <row r="503" spans="1:58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</row>
    <row r="504" spans="1:58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</row>
    <row r="505" spans="1:58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</row>
    <row r="506" spans="1:58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</row>
    <row r="507" spans="1:58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</row>
    <row r="508" spans="1:58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</row>
    <row r="509" spans="1:58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</row>
    <row r="510" spans="1:58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</row>
    <row r="511" spans="1:58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</row>
    <row r="512" spans="1:58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</row>
    <row r="513" spans="1:58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</row>
    <row r="514" spans="1:58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</row>
    <row r="515" spans="1:58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</row>
    <row r="516" spans="1:58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</row>
    <row r="517" spans="1:58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</row>
    <row r="518" spans="1:58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</row>
    <row r="519" spans="1:58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</row>
    <row r="520" spans="1:58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</row>
    <row r="521" spans="1:58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</row>
    <row r="522" spans="1:58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</row>
    <row r="523" spans="1:58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</row>
    <row r="524" spans="1:58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</row>
    <row r="525" spans="1:58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</row>
    <row r="526" spans="1:58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</row>
    <row r="527" spans="1:58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</row>
    <row r="528" spans="1:58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</row>
    <row r="529" spans="1:58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</row>
    <row r="530" spans="1:58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</row>
    <row r="531" spans="1:58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</row>
    <row r="532" spans="1:58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</row>
    <row r="533" spans="1:58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</row>
    <row r="534" spans="1:58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</row>
    <row r="535" spans="1:58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</row>
    <row r="536" spans="1:58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</row>
    <row r="537" spans="1:58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</row>
    <row r="538" spans="1:58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</row>
    <row r="539" spans="1:58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</row>
    <row r="540" spans="1:58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</row>
    <row r="541" spans="1:58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</row>
    <row r="542" spans="1:58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</row>
    <row r="543" spans="1:58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</row>
    <row r="544" spans="1:58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</row>
    <row r="545" spans="1:58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</row>
    <row r="546" spans="1:58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</row>
    <row r="547" spans="1:58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</row>
    <row r="548" spans="1:58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</row>
    <row r="549" spans="1:58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</row>
    <row r="550" spans="1:58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</row>
    <row r="551" spans="1:58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</row>
    <row r="552" spans="1:58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</row>
    <row r="553" spans="1:58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</row>
    <row r="554" spans="1:58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</row>
    <row r="555" spans="1:58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</row>
    <row r="556" spans="1:58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</row>
    <row r="557" spans="1:58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</row>
    <row r="558" spans="1:58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</row>
    <row r="559" spans="1:58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</row>
    <row r="560" spans="1:58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</row>
    <row r="561" spans="1:58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</row>
    <row r="562" spans="1:58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</row>
    <row r="563" spans="1:58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</row>
    <row r="564" spans="1:58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</row>
    <row r="565" spans="1:58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</row>
    <row r="566" spans="1:58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</row>
    <row r="567" spans="1:58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</row>
    <row r="568" spans="1:58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</row>
    <row r="569" spans="1:58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</row>
    <row r="570" spans="1:58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</row>
    <row r="571" spans="1:58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</row>
    <row r="572" spans="1:58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</row>
    <row r="573" spans="1:58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</row>
    <row r="574" spans="1:58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</row>
    <row r="575" spans="1:58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</row>
    <row r="576" spans="1:58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</row>
    <row r="577" spans="1:58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</row>
    <row r="578" spans="1:58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</row>
    <row r="579" spans="1:58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</row>
    <row r="580" spans="1:58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</row>
    <row r="581" spans="1:58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</row>
    <row r="582" spans="1:58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</row>
    <row r="583" spans="1:58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</row>
    <row r="584" spans="1:58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</row>
    <row r="585" spans="1:58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</row>
    <row r="586" spans="1:58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</row>
    <row r="587" spans="1:58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</row>
    <row r="588" spans="1:58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</row>
    <row r="589" spans="1:58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</row>
    <row r="590" spans="1:58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</row>
    <row r="591" spans="1:58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</row>
    <row r="592" spans="1:58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</row>
    <row r="593" spans="1:58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</row>
    <row r="594" spans="1:58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</row>
    <row r="595" spans="1:58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</row>
    <row r="596" spans="1:58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</row>
    <row r="597" spans="1:58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</row>
    <row r="598" spans="1:58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</row>
    <row r="599" spans="1:58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</row>
    <row r="600" spans="1:58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</row>
    <row r="601" spans="1:58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</row>
    <row r="602" spans="1:58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</row>
    <row r="603" spans="1:58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</row>
    <row r="604" spans="1:58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</row>
    <row r="605" spans="1:58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</row>
    <row r="606" spans="1:58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</row>
    <row r="607" spans="1:58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</row>
    <row r="608" spans="1:58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</row>
    <row r="609" spans="1:58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</row>
    <row r="610" spans="1:58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</row>
    <row r="611" spans="1:58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</row>
    <row r="612" spans="1:58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</row>
    <row r="613" spans="1:58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</row>
    <row r="614" spans="1:58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</row>
    <row r="615" spans="1:58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</row>
    <row r="616" spans="1:58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</row>
    <row r="617" spans="1:58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</row>
    <row r="618" spans="1:58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</row>
    <row r="619" spans="1:58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</row>
    <row r="620" spans="1:58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</row>
    <row r="621" spans="1:58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</row>
    <row r="622" spans="1:58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</row>
    <row r="623" spans="1:58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</row>
    <row r="624" spans="1:58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</row>
    <row r="625" spans="1:58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</row>
    <row r="626" spans="1:58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</row>
    <row r="627" spans="1:58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</row>
    <row r="628" spans="1:58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</row>
    <row r="629" spans="1:58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</row>
    <row r="630" spans="1:58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</row>
    <row r="631" spans="1:58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</row>
    <row r="632" spans="1:58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</row>
    <row r="633" spans="1:58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</row>
    <row r="634" spans="1:58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</row>
    <row r="635" spans="1:58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</row>
    <row r="636" spans="1:58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</row>
    <row r="637" spans="1:58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</row>
    <row r="638" spans="1:58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</row>
    <row r="639" spans="1:58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</row>
    <row r="640" spans="1:58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</row>
    <row r="641" spans="1:58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</row>
    <row r="642" spans="1:58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</row>
    <row r="643" spans="1:58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</row>
    <row r="644" spans="1:58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</row>
    <row r="645" spans="1:58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</row>
    <row r="646" spans="1:58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</row>
    <row r="647" spans="1:58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</row>
    <row r="648" spans="1:58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</row>
    <row r="649" spans="1:58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</row>
    <row r="650" spans="1:58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</row>
    <row r="651" spans="1:58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</row>
    <row r="652" spans="1:58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</row>
    <row r="653" spans="1:58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</row>
    <row r="654" spans="1:58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</row>
    <row r="655" spans="1:58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</row>
    <row r="656" spans="1:58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</row>
    <row r="657" spans="1:58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</row>
    <row r="658" spans="1:58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</row>
    <row r="659" spans="1:58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</row>
    <row r="660" spans="1:58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</row>
    <row r="661" spans="1:58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</row>
    <row r="662" spans="1:58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</row>
    <row r="663" spans="1:58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</row>
    <row r="664" spans="1:58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</row>
    <row r="665" spans="1:58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</row>
    <row r="666" spans="1:58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</row>
    <row r="667" spans="1:58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</row>
    <row r="668" spans="1:58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</row>
    <row r="669" spans="1:58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</row>
    <row r="670" spans="1:58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</row>
    <row r="671" spans="1:58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</row>
    <row r="672" spans="1:58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</row>
    <row r="673" spans="1:58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</row>
    <row r="674" spans="1:58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</row>
    <row r="675" spans="1:58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</row>
    <row r="676" spans="1:58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</row>
    <row r="677" spans="1:58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</row>
    <row r="678" spans="1:58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</row>
    <row r="679" spans="1:58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</row>
    <row r="680" spans="1:58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</row>
    <row r="681" spans="1:58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</row>
    <row r="682" spans="1:58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</row>
    <row r="683" spans="1:58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</row>
    <row r="684" spans="1:58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</row>
    <row r="685" spans="1:58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</row>
    <row r="686" spans="1:58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</row>
    <row r="687" spans="1:58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</row>
    <row r="688" spans="1:58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</row>
    <row r="689" spans="1:58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</row>
    <row r="690" spans="1:58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</row>
    <row r="691" spans="1:58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</row>
    <row r="692" spans="1:58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</row>
    <row r="693" spans="1:58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</row>
    <row r="694" spans="1:58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</row>
    <row r="695" spans="1:58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</row>
    <row r="696" spans="1:58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</row>
    <row r="697" spans="1:58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</row>
    <row r="698" spans="1:58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</row>
    <row r="699" spans="1:58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</row>
    <row r="700" spans="1:58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</row>
    <row r="701" spans="1:58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</row>
    <row r="702" spans="1:58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</row>
    <row r="703" spans="1:58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</row>
    <row r="704" spans="1:58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</row>
    <row r="705" spans="1:58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</row>
    <row r="706" spans="1:58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</row>
    <row r="707" spans="1:58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</row>
    <row r="708" spans="1:58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</row>
    <row r="709" spans="1:58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</row>
    <row r="710" spans="1:58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</row>
    <row r="711" spans="1:58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</row>
    <row r="712" spans="1:58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</row>
    <row r="713" spans="1:58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</row>
    <row r="714" spans="1:58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</row>
    <row r="715" spans="1:58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</row>
    <row r="716" spans="1:58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</row>
    <row r="717" spans="1:58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</row>
    <row r="718" spans="1:58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</row>
    <row r="719" spans="1:58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</row>
    <row r="720" spans="1:58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</row>
    <row r="721" spans="1:58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</row>
    <row r="722" spans="1:58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</row>
    <row r="723" spans="1:58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</row>
    <row r="724" spans="1:58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</row>
    <row r="725" spans="1:58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</row>
    <row r="726" spans="1:58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</row>
    <row r="727" spans="1:58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</row>
    <row r="728" spans="1:58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</row>
    <row r="729" spans="1:58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</row>
    <row r="730" spans="1:58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</row>
    <row r="731" spans="1:58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</row>
    <row r="732" spans="1:58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</row>
    <row r="733" spans="1:58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</row>
    <row r="734" spans="1:58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</row>
    <row r="735" spans="1:58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</row>
    <row r="736" spans="1:58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</row>
    <row r="737" spans="1:58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</row>
    <row r="738" spans="1:58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</row>
    <row r="739" spans="1:58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</row>
    <row r="740" spans="1:58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</row>
    <row r="741" spans="1:58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</row>
    <row r="742" spans="1:58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</row>
    <row r="743" spans="1:58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</row>
    <row r="744" spans="1:58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</row>
    <row r="745" spans="1:58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</row>
    <row r="746" spans="1:58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</row>
    <row r="747" spans="1:58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</row>
    <row r="748" spans="1:58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</row>
    <row r="749" spans="1:58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  <c r="BA749" s="68"/>
      <c r="BB749" s="68"/>
      <c r="BC749" s="68"/>
      <c r="BD749" s="68"/>
      <c r="BE749" s="68"/>
      <c r="BF749" s="68"/>
    </row>
    <row r="750" spans="1:58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  <c r="BA750" s="68"/>
      <c r="BB750" s="68"/>
      <c r="BC750" s="68"/>
      <c r="BD750" s="68"/>
      <c r="BE750" s="68"/>
      <c r="BF750" s="68"/>
    </row>
    <row r="751" spans="1:58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  <c r="BA751" s="68"/>
      <c r="BB751" s="68"/>
      <c r="BC751" s="68"/>
      <c r="BD751" s="68"/>
      <c r="BE751" s="68"/>
      <c r="BF751" s="68"/>
    </row>
    <row r="752" spans="1:58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  <c r="AW752" s="68"/>
      <c r="AX752" s="68"/>
      <c r="AY752" s="68"/>
      <c r="AZ752" s="68"/>
      <c r="BA752" s="68"/>
      <c r="BB752" s="68"/>
      <c r="BC752" s="68"/>
      <c r="BD752" s="68"/>
      <c r="BE752" s="68"/>
      <c r="BF752" s="68"/>
    </row>
    <row r="753" spans="1:58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D753" s="68"/>
      <c r="BE753" s="68"/>
      <c r="BF753" s="68"/>
    </row>
    <row r="754" spans="1:58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  <c r="BA754" s="68"/>
      <c r="BB754" s="68"/>
      <c r="BC754" s="68"/>
      <c r="BD754" s="68"/>
      <c r="BE754" s="68"/>
      <c r="BF754" s="68"/>
    </row>
    <row r="755" spans="1:58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  <c r="AW755" s="68"/>
      <c r="AX755" s="68"/>
      <c r="AY755" s="68"/>
      <c r="AZ755" s="68"/>
      <c r="BA755" s="68"/>
      <c r="BB755" s="68"/>
      <c r="BC755" s="68"/>
      <c r="BD755" s="68"/>
      <c r="BE755" s="68"/>
      <c r="BF755" s="68"/>
    </row>
    <row r="756" spans="1:58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  <c r="AW756" s="68"/>
      <c r="AX756" s="68"/>
      <c r="AY756" s="68"/>
      <c r="AZ756" s="68"/>
      <c r="BA756" s="68"/>
      <c r="BB756" s="68"/>
      <c r="BC756" s="68"/>
      <c r="BD756" s="68"/>
      <c r="BE756" s="68"/>
      <c r="BF756" s="68"/>
    </row>
    <row r="757" spans="1:58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  <c r="BA757" s="68"/>
      <c r="BB757" s="68"/>
      <c r="BC757" s="68"/>
      <c r="BD757" s="68"/>
      <c r="BE757" s="68"/>
      <c r="BF757" s="68"/>
    </row>
    <row r="758" spans="1:58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  <c r="BA758" s="68"/>
      <c r="BB758" s="68"/>
      <c r="BC758" s="68"/>
      <c r="BD758" s="68"/>
      <c r="BE758" s="68"/>
      <c r="BF758" s="68"/>
    </row>
    <row r="759" spans="1:58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  <c r="AW759" s="68"/>
      <c r="AX759" s="68"/>
      <c r="AY759" s="68"/>
      <c r="AZ759" s="68"/>
      <c r="BA759" s="68"/>
      <c r="BB759" s="68"/>
      <c r="BC759" s="68"/>
      <c r="BD759" s="68"/>
      <c r="BE759" s="68"/>
      <c r="BF759" s="68"/>
    </row>
    <row r="760" spans="1:58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  <c r="AW760" s="68"/>
      <c r="AX760" s="68"/>
      <c r="AY760" s="68"/>
      <c r="AZ760" s="68"/>
      <c r="BA760" s="68"/>
      <c r="BB760" s="68"/>
      <c r="BC760" s="68"/>
      <c r="BD760" s="68"/>
      <c r="BE760" s="68"/>
      <c r="BF760" s="68"/>
    </row>
    <row r="761" spans="1:58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D761" s="68"/>
      <c r="BE761" s="68"/>
      <c r="BF761" s="68"/>
    </row>
    <row r="762" spans="1:58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  <c r="BA762" s="68"/>
      <c r="BB762" s="68"/>
      <c r="BC762" s="68"/>
      <c r="BD762" s="68"/>
      <c r="BE762" s="68"/>
      <c r="BF762" s="68"/>
    </row>
    <row r="763" spans="1:58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  <c r="BA763" s="68"/>
      <c r="BB763" s="68"/>
      <c r="BC763" s="68"/>
      <c r="BD763" s="68"/>
      <c r="BE763" s="68"/>
      <c r="BF763" s="68"/>
    </row>
    <row r="764" spans="1:58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  <c r="AW764" s="68"/>
      <c r="AX764" s="68"/>
      <c r="AY764" s="68"/>
      <c r="AZ764" s="68"/>
      <c r="BA764" s="68"/>
      <c r="BB764" s="68"/>
      <c r="BC764" s="68"/>
      <c r="BD764" s="68"/>
      <c r="BE764" s="68"/>
      <c r="BF764" s="68"/>
    </row>
    <row r="765" spans="1:58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  <c r="AW765" s="68"/>
      <c r="AX765" s="68"/>
      <c r="AY765" s="68"/>
      <c r="AZ765" s="68"/>
      <c r="BA765" s="68"/>
      <c r="BB765" s="68"/>
      <c r="BC765" s="68"/>
      <c r="BD765" s="68"/>
      <c r="BE765" s="68"/>
      <c r="BF765" s="68"/>
    </row>
    <row r="766" spans="1:58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  <c r="AW766" s="68"/>
      <c r="AX766" s="68"/>
      <c r="AY766" s="68"/>
      <c r="AZ766" s="68"/>
      <c r="BA766" s="68"/>
      <c r="BB766" s="68"/>
      <c r="BC766" s="68"/>
      <c r="BD766" s="68"/>
      <c r="BE766" s="68"/>
      <c r="BF766" s="68"/>
    </row>
    <row r="767" spans="1:58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  <c r="BA767" s="68"/>
      <c r="BB767" s="68"/>
      <c r="BC767" s="68"/>
      <c r="BD767" s="68"/>
      <c r="BE767" s="68"/>
      <c r="BF767" s="68"/>
    </row>
    <row r="768" spans="1:58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</row>
    <row r="769" spans="1:58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  <c r="AW769" s="68"/>
      <c r="AX769" s="68"/>
      <c r="AY769" s="68"/>
      <c r="AZ769" s="68"/>
      <c r="BA769" s="68"/>
      <c r="BB769" s="68"/>
      <c r="BC769" s="68"/>
      <c r="BD769" s="68"/>
      <c r="BE769" s="68"/>
      <c r="BF769" s="68"/>
    </row>
    <row r="770" spans="1:58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  <c r="BA770" s="68"/>
      <c r="BB770" s="68"/>
      <c r="BC770" s="68"/>
      <c r="BD770" s="68"/>
      <c r="BE770" s="68"/>
      <c r="BF770" s="68"/>
    </row>
    <row r="771" spans="1:58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  <c r="BA771" s="68"/>
      <c r="BB771" s="68"/>
      <c r="BC771" s="68"/>
      <c r="BD771" s="68"/>
      <c r="BE771" s="68"/>
      <c r="BF771" s="68"/>
    </row>
    <row r="772" spans="1:58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  <c r="BA772" s="68"/>
      <c r="BB772" s="68"/>
      <c r="BC772" s="68"/>
      <c r="BD772" s="68"/>
      <c r="BE772" s="68"/>
      <c r="BF772" s="68"/>
    </row>
    <row r="773" spans="1:58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  <c r="BA773" s="68"/>
      <c r="BB773" s="68"/>
      <c r="BC773" s="68"/>
      <c r="BD773" s="68"/>
      <c r="BE773" s="68"/>
      <c r="BF773" s="68"/>
    </row>
    <row r="774" spans="1:58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  <c r="AW774" s="68"/>
      <c r="AX774" s="68"/>
      <c r="AY774" s="68"/>
      <c r="AZ774" s="68"/>
      <c r="BA774" s="68"/>
      <c r="BB774" s="68"/>
      <c r="BC774" s="68"/>
      <c r="BD774" s="68"/>
      <c r="BE774" s="68"/>
      <c r="BF774" s="68"/>
    </row>
    <row r="775" spans="1:58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  <c r="AW775" s="68"/>
      <c r="AX775" s="68"/>
      <c r="AY775" s="68"/>
      <c r="AZ775" s="68"/>
      <c r="BA775" s="68"/>
      <c r="BB775" s="68"/>
      <c r="BC775" s="68"/>
      <c r="BD775" s="68"/>
      <c r="BE775" s="68"/>
      <c r="BF775" s="68"/>
    </row>
    <row r="776" spans="1:58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A776" s="68"/>
      <c r="BB776" s="68"/>
      <c r="BC776" s="68"/>
      <c r="BD776" s="68"/>
      <c r="BE776" s="68"/>
      <c r="BF776" s="68"/>
    </row>
    <row r="777" spans="1:58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  <c r="BA777" s="68"/>
      <c r="BB777" s="68"/>
      <c r="BC777" s="68"/>
      <c r="BD777" s="68"/>
      <c r="BE777" s="68"/>
      <c r="BF777" s="68"/>
    </row>
    <row r="778" spans="1:58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</row>
    <row r="779" spans="1:58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  <c r="BA779" s="68"/>
      <c r="BB779" s="68"/>
      <c r="BC779" s="68"/>
      <c r="BD779" s="68"/>
      <c r="BE779" s="68"/>
      <c r="BF779" s="68"/>
    </row>
    <row r="780" spans="1:58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  <c r="BA780" s="68"/>
      <c r="BB780" s="68"/>
      <c r="BC780" s="68"/>
      <c r="BD780" s="68"/>
      <c r="BE780" s="68"/>
      <c r="BF780" s="68"/>
    </row>
    <row r="781" spans="1:58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  <c r="BA781" s="68"/>
      <c r="BB781" s="68"/>
      <c r="BC781" s="68"/>
      <c r="BD781" s="68"/>
      <c r="BE781" s="68"/>
      <c r="BF781" s="68"/>
    </row>
    <row r="782" spans="1:58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  <c r="BA782" s="68"/>
      <c r="BB782" s="68"/>
      <c r="BC782" s="68"/>
      <c r="BD782" s="68"/>
      <c r="BE782" s="68"/>
      <c r="BF782" s="68"/>
    </row>
    <row r="783" spans="1:58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  <c r="AW783" s="68"/>
      <c r="AX783" s="68"/>
      <c r="AY783" s="68"/>
      <c r="AZ783" s="68"/>
      <c r="BA783" s="68"/>
      <c r="BB783" s="68"/>
      <c r="BC783" s="68"/>
      <c r="BD783" s="68"/>
      <c r="BE783" s="68"/>
      <c r="BF783" s="68"/>
    </row>
    <row r="784" spans="1:58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  <c r="AW784" s="68"/>
      <c r="AX784" s="68"/>
      <c r="AY784" s="68"/>
      <c r="AZ784" s="68"/>
      <c r="BA784" s="68"/>
      <c r="BB784" s="68"/>
      <c r="BC784" s="68"/>
      <c r="BD784" s="68"/>
      <c r="BE784" s="68"/>
      <c r="BF784" s="68"/>
    </row>
    <row r="785" spans="1:58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  <c r="BA785" s="68"/>
      <c r="BB785" s="68"/>
      <c r="BC785" s="68"/>
      <c r="BD785" s="68"/>
      <c r="BE785" s="68"/>
      <c r="BF785" s="68"/>
    </row>
    <row r="786" spans="1:58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  <c r="AW786" s="68"/>
      <c r="AX786" s="68"/>
      <c r="AY786" s="68"/>
      <c r="AZ786" s="68"/>
      <c r="BA786" s="68"/>
      <c r="BB786" s="68"/>
      <c r="BC786" s="68"/>
      <c r="BD786" s="68"/>
      <c r="BE786" s="68"/>
      <c r="BF786" s="68"/>
    </row>
    <row r="787" spans="1:58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  <c r="AW787" s="68"/>
      <c r="AX787" s="68"/>
      <c r="AY787" s="68"/>
      <c r="AZ787" s="68"/>
      <c r="BA787" s="68"/>
      <c r="BB787" s="68"/>
      <c r="BC787" s="68"/>
      <c r="BD787" s="68"/>
      <c r="BE787" s="68"/>
      <c r="BF787" s="68"/>
    </row>
    <row r="788" spans="1:58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  <c r="AW788" s="68"/>
      <c r="AX788" s="68"/>
      <c r="AY788" s="68"/>
      <c r="AZ788" s="68"/>
      <c r="BA788" s="68"/>
      <c r="BB788" s="68"/>
      <c r="BC788" s="68"/>
      <c r="BD788" s="68"/>
      <c r="BE788" s="68"/>
      <c r="BF788" s="68"/>
    </row>
    <row r="789" spans="1:58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  <c r="AW789" s="68"/>
      <c r="AX789" s="68"/>
      <c r="AY789" s="68"/>
      <c r="AZ789" s="68"/>
      <c r="BA789" s="68"/>
      <c r="BB789" s="68"/>
      <c r="BC789" s="68"/>
      <c r="BD789" s="68"/>
      <c r="BE789" s="68"/>
      <c r="BF789" s="68"/>
    </row>
    <row r="790" spans="1:58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  <c r="BA790" s="68"/>
      <c r="BB790" s="68"/>
      <c r="BC790" s="68"/>
      <c r="BD790" s="68"/>
      <c r="BE790" s="68"/>
      <c r="BF790" s="68"/>
    </row>
    <row r="791" spans="1:58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68"/>
      <c r="AV791" s="68"/>
      <c r="AW791" s="68"/>
      <c r="AX791" s="68"/>
      <c r="AY791" s="68"/>
      <c r="AZ791" s="68"/>
      <c r="BA791" s="68"/>
      <c r="BB791" s="68"/>
      <c r="BC791" s="68"/>
      <c r="BD791" s="68"/>
      <c r="BE791" s="68"/>
      <c r="BF791" s="68"/>
    </row>
    <row r="792" spans="1:58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  <c r="AW792" s="68"/>
      <c r="AX792" s="68"/>
      <c r="AY792" s="68"/>
      <c r="AZ792" s="68"/>
      <c r="BA792" s="68"/>
      <c r="BB792" s="68"/>
      <c r="BC792" s="68"/>
      <c r="BD792" s="68"/>
      <c r="BE792" s="68"/>
      <c r="BF792" s="68"/>
    </row>
    <row r="793" spans="1:58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  <c r="BA793" s="68"/>
      <c r="BB793" s="68"/>
      <c r="BC793" s="68"/>
      <c r="BD793" s="68"/>
      <c r="BE793" s="68"/>
      <c r="BF793" s="68"/>
    </row>
    <row r="794" spans="1:58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68"/>
      <c r="AW794" s="68"/>
      <c r="AX794" s="68"/>
      <c r="AY794" s="68"/>
      <c r="AZ794" s="68"/>
      <c r="BA794" s="68"/>
      <c r="BB794" s="68"/>
      <c r="BC794" s="68"/>
      <c r="BD794" s="68"/>
      <c r="BE794" s="68"/>
      <c r="BF794" s="68"/>
    </row>
    <row r="795" spans="1:58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  <c r="BA795" s="68"/>
      <c r="BB795" s="68"/>
      <c r="BC795" s="68"/>
      <c r="BD795" s="68"/>
      <c r="BE795" s="68"/>
      <c r="BF795" s="68"/>
    </row>
    <row r="796" spans="1:58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  <c r="AW796" s="68"/>
      <c r="AX796" s="68"/>
      <c r="AY796" s="68"/>
      <c r="AZ796" s="68"/>
      <c r="BA796" s="68"/>
      <c r="BB796" s="68"/>
      <c r="BC796" s="68"/>
      <c r="BD796" s="68"/>
      <c r="BE796" s="68"/>
      <c r="BF796" s="68"/>
    </row>
    <row r="797" spans="1:58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  <c r="BA797" s="68"/>
      <c r="BB797" s="68"/>
      <c r="BC797" s="68"/>
      <c r="BD797" s="68"/>
      <c r="BE797" s="68"/>
      <c r="BF797" s="68"/>
    </row>
    <row r="798" spans="1:58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  <c r="AW798" s="68"/>
      <c r="AX798" s="68"/>
      <c r="AY798" s="68"/>
      <c r="AZ798" s="68"/>
      <c r="BA798" s="68"/>
      <c r="BB798" s="68"/>
      <c r="BC798" s="68"/>
      <c r="BD798" s="68"/>
      <c r="BE798" s="68"/>
      <c r="BF798" s="68"/>
    </row>
    <row r="799" spans="1:58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68"/>
      <c r="AW799" s="68"/>
      <c r="AX799" s="68"/>
      <c r="AY799" s="68"/>
      <c r="AZ799" s="68"/>
      <c r="BA799" s="68"/>
      <c r="BB799" s="68"/>
      <c r="BC799" s="68"/>
      <c r="BD799" s="68"/>
      <c r="BE799" s="68"/>
      <c r="BF799" s="68"/>
    </row>
    <row r="800" spans="1:58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68"/>
      <c r="AW800" s="68"/>
      <c r="AX800" s="68"/>
      <c r="AY800" s="68"/>
      <c r="AZ800" s="68"/>
      <c r="BA800" s="68"/>
      <c r="BB800" s="68"/>
      <c r="BC800" s="68"/>
      <c r="BD800" s="68"/>
      <c r="BE800" s="68"/>
      <c r="BF800" s="68"/>
    </row>
    <row r="801" spans="1:58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68"/>
      <c r="AW801" s="68"/>
      <c r="AX801" s="68"/>
      <c r="AY801" s="68"/>
      <c r="AZ801" s="68"/>
      <c r="BA801" s="68"/>
      <c r="BB801" s="68"/>
      <c r="BC801" s="68"/>
      <c r="BD801" s="68"/>
      <c r="BE801" s="68"/>
      <c r="BF801" s="68"/>
    </row>
    <row r="802" spans="1:58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  <c r="AR802" s="68"/>
      <c r="AS802" s="68"/>
      <c r="AT802" s="68"/>
      <c r="AU802" s="68"/>
      <c r="AV802" s="68"/>
      <c r="AW802" s="68"/>
      <c r="AX802" s="68"/>
      <c r="AY802" s="68"/>
      <c r="AZ802" s="68"/>
      <c r="BA802" s="68"/>
      <c r="BB802" s="68"/>
      <c r="BC802" s="68"/>
      <c r="BD802" s="68"/>
      <c r="BE802" s="68"/>
      <c r="BF802" s="68"/>
    </row>
    <row r="803" spans="1:58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68"/>
      <c r="AW803" s="68"/>
      <c r="AX803" s="68"/>
      <c r="AY803" s="68"/>
      <c r="AZ803" s="68"/>
      <c r="BA803" s="68"/>
      <c r="BB803" s="68"/>
      <c r="BC803" s="68"/>
      <c r="BD803" s="68"/>
      <c r="BE803" s="68"/>
      <c r="BF803" s="68"/>
    </row>
    <row r="804" spans="1:58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68"/>
      <c r="AW804" s="68"/>
      <c r="AX804" s="68"/>
      <c r="AY804" s="68"/>
      <c r="AZ804" s="68"/>
      <c r="BA804" s="68"/>
      <c r="BB804" s="68"/>
      <c r="BC804" s="68"/>
      <c r="BD804" s="68"/>
      <c r="BE804" s="68"/>
      <c r="BF804" s="68"/>
    </row>
    <row r="805" spans="1:58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  <c r="BA805" s="68"/>
      <c r="BB805" s="68"/>
      <c r="BC805" s="68"/>
      <c r="BD805" s="68"/>
      <c r="BE805" s="68"/>
      <c r="BF805" s="68"/>
    </row>
    <row r="806" spans="1:58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A806" s="68"/>
      <c r="BB806" s="68"/>
      <c r="BC806" s="68"/>
      <c r="BD806" s="68"/>
      <c r="BE806" s="68"/>
      <c r="BF806" s="68"/>
    </row>
    <row r="807" spans="1:58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</row>
    <row r="808" spans="1:58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  <c r="AW808" s="68"/>
      <c r="AX808" s="68"/>
      <c r="AY808" s="68"/>
      <c r="AZ808" s="68"/>
      <c r="BA808" s="68"/>
      <c r="BB808" s="68"/>
      <c r="BC808" s="68"/>
      <c r="BD808" s="68"/>
      <c r="BE808" s="68"/>
      <c r="BF808" s="68"/>
    </row>
    <row r="809" spans="1:58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  <c r="AW809" s="68"/>
      <c r="AX809" s="68"/>
      <c r="AY809" s="68"/>
      <c r="AZ809" s="68"/>
      <c r="BA809" s="68"/>
      <c r="BB809" s="68"/>
      <c r="BC809" s="68"/>
      <c r="BD809" s="68"/>
      <c r="BE809" s="68"/>
      <c r="BF809" s="68"/>
    </row>
    <row r="810" spans="1:58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68"/>
      <c r="AW810" s="68"/>
      <c r="AX810" s="68"/>
      <c r="AY810" s="68"/>
      <c r="AZ810" s="68"/>
      <c r="BA810" s="68"/>
      <c r="BB810" s="68"/>
      <c r="BC810" s="68"/>
      <c r="BD810" s="68"/>
      <c r="BE810" s="68"/>
      <c r="BF810" s="68"/>
    </row>
    <row r="811" spans="1:58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68"/>
      <c r="AW811" s="68"/>
      <c r="AX811" s="68"/>
      <c r="AY811" s="68"/>
      <c r="AZ811" s="68"/>
      <c r="BA811" s="68"/>
      <c r="BB811" s="68"/>
      <c r="BC811" s="68"/>
      <c r="BD811" s="68"/>
      <c r="BE811" s="68"/>
      <c r="BF811" s="68"/>
    </row>
    <row r="812" spans="1:58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68"/>
      <c r="AW812" s="68"/>
      <c r="AX812" s="68"/>
      <c r="AY812" s="68"/>
      <c r="AZ812" s="68"/>
      <c r="BA812" s="68"/>
      <c r="BB812" s="68"/>
      <c r="BC812" s="68"/>
      <c r="BD812" s="68"/>
      <c r="BE812" s="68"/>
      <c r="BF812" s="68"/>
    </row>
    <row r="813" spans="1:58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68"/>
      <c r="AW813" s="68"/>
      <c r="AX813" s="68"/>
      <c r="AY813" s="68"/>
      <c r="AZ813" s="68"/>
      <c r="BA813" s="68"/>
      <c r="BB813" s="68"/>
      <c r="BC813" s="68"/>
      <c r="BD813" s="68"/>
      <c r="BE813" s="68"/>
      <c r="BF813" s="68"/>
    </row>
    <row r="814" spans="1:58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</row>
    <row r="815" spans="1:58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68"/>
      <c r="AW815" s="68"/>
      <c r="AX815" s="68"/>
      <c r="AY815" s="68"/>
      <c r="AZ815" s="68"/>
      <c r="BA815" s="68"/>
      <c r="BB815" s="68"/>
      <c r="BC815" s="68"/>
      <c r="BD815" s="68"/>
      <c r="BE815" s="68"/>
      <c r="BF815" s="68"/>
    </row>
    <row r="816" spans="1:58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68"/>
      <c r="AW816" s="68"/>
      <c r="AX816" s="68"/>
      <c r="AY816" s="68"/>
      <c r="AZ816" s="68"/>
      <c r="BA816" s="68"/>
      <c r="BB816" s="68"/>
      <c r="BC816" s="68"/>
      <c r="BD816" s="68"/>
      <c r="BE816" s="68"/>
      <c r="BF816" s="68"/>
    </row>
    <row r="817" spans="1:58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68"/>
      <c r="AW817" s="68"/>
      <c r="AX817" s="68"/>
      <c r="AY817" s="68"/>
      <c r="AZ817" s="68"/>
      <c r="BA817" s="68"/>
      <c r="BB817" s="68"/>
      <c r="BC817" s="68"/>
      <c r="BD817" s="68"/>
      <c r="BE817" s="68"/>
      <c r="BF817" s="68"/>
    </row>
    <row r="818" spans="1:58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  <c r="AR818" s="68"/>
      <c r="AS818" s="68"/>
      <c r="AT818" s="68"/>
      <c r="AU818" s="68"/>
      <c r="AV818" s="68"/>
      <c r="AW818" s="68"/>
      <c r="AX818" s="68"/>
      <c r="AY818" s="68"/>
      <c r="AZ818" s="68"/>
      <c r="BA818" s="68"/>
      <c r="BB818" s="68"/>
      <c r="BC818" s="68"/>
      <c r="BD818" s="68"/>
      <c r="BE818" s="68"/>
      <c r="BF818" s="68"/>
    </row>
    <row r="819" spans="1:58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68"/>
      <c r="AW819" s="68"/>
      <c r="AX819" s="68"/>
      <c r="AY819" s="68"/>
      <c r="AZ819" s="68"/>
      <c r="BA819" s="68"/>
      <c r="BB819" s="68"/>
      <c r="BC819" s="68"/>
      <c r="BD819" s="68"/>
      <c r="BE819" s="68"/>
      <c r="BF819" s="68"/>
    </row>
    <row r="820" spans="1:58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  <c r="AW820" s="68"/>
      <c r="AX820" s="68"/>
      <c r="AY820" s="68"/>
      <c r="AZ820" s="68"/>
      <c r="BA820" s="68"/>
      <c r="BB820" s="68"/>
      <c r="BC820" s="68"/>
      <c r="BD820" s="68"/>
      <c r="BE820" s="68"/>
      <c r="BF820" s="68"/>
    </row>
    <row r="821" spans="1:58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68"/>
      <c r="AW821" s="68"/>
      <c r="AX821" s="68"/>
      <c r="AY821" s="68"/>
      <c r="AZ821" s="68"/>
      <c r="BA821" s="68"/>
      <c r="BB821" s="68"/>
      <c r="BC821" s="68"/>
      <c r="BD821" s="68"/>
      <c r="BE821" s="68"/>
      <c r="BF821" s="68"/>
    </row>
    <row r="822" spans="1:58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68"/>
      <c r="AW822" s="68"/>
      <c r="AX822" s="68"/>
      <c r="AY822" s="68"/>
      <c r="AZ822" s="68"/>
      <c r="BA822" s="68"/>
      <c r="BB822" s="68"/>
      <c r="BC822" s="68"/>
      <c r="BD822" s="68"/>
      <c r="BE822" s="68"/>
      <c r="BF822" s="68"/>
    </row>
    <row r="823" spans="1:58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68"/>
      <c r="AW823" s="68"/>
      <c r="AX823" s="68"/>
      <c r="AY823" s="68"/>
      <c r="AZ823" s="68"/>
      <c r="BA823" s="68"/>
      <c r="BB823" s="68"/>
      <c r="BC823" s="68"/>
      <c r="BD823" s="68"/>
      <c r="BE823" s="68"/>
      <c r="BF823" s="68"/>
    </row>
    <row r="824" spans="1:58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68"/>
      <c r="AW824" s="68"/>
      <c r="AX824" s="68"/>
      <c r="AY824" s="68"/>
      <c r="AZ824" s="68"/>
      <c r="BA824" s="68"/>
      <c r="BB824" s="68"/>
      <c r="BC824" s="68"/>
      <c r="BD824" s="68"/>
      <c r="BE824" s="68"/>
      <c r="BF824" s="68"/>
    </row>
    <row r="825" spans="1:58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68"/>
      <c r="AW825" s="68"/>
      <c r="AX825" s="68"/>
      <c r="AY825" s="68"/>
      <c r="AZ825" s="68"/>
      <c r="BA825" s="68"/>
      <c r="BB825" s="68"/>
      <c r="BC825" s="68"/>
      <c r="BD825" s="68"/>
      <c r="BE825" s="68"/>
      <c r="BF825" s="68"/>
    </row>
    <row r="826" spans="1:58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68"/>
      <c r="AW826" s="68"/>
      <c r="AX826" s="68"/>
      <c r="AY826" s="68"/>
      <c r="AZ826" s="68"/>
      <c r="BA826" s="68"/>
      <c r="BB826" s="68"/>
      <c r="BC826" s="68"/>
      <c r="BD826" s="68"/>
      <c r="BE826" s="68"/>
      <c r="BF826" s="68"/>
    </row>
    <row r="827" spans="1:58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68"/>
      <c r="AW827" s="68"/>
      <c r="AX827" s="68"/>
      <c r="AY827" s="68"/>
      <c r="AZ827" s="68"/>
      <c r="BA827" s="68"/>
      <c r="BB827" s="68"/>
      <c r="BC827" s="68"/>
      <c r="BD827" s="68"/>
      <c r="BE827" s="68"/>
      <c r="BF827" s="68"/>
    </row>
    <row r="828" spans="1:58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68"/>
      <c r="AW828" s="68"/>
      <c r="AX828" s="68"/>
      <c r="AY828" s="68"/>
      <c r="AZ828" s="68"/>
      <c r="BA828" s="68"/>
      <c r="BB828" s="68"/>
      <c r="BC828" s="68"/>
      <c r="BD828" s="68"/>
      <c r="BE828" s="68"/>
      <c r="BF828" s="68"/>
    </row>
    <row r="829" spans="1:58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68"/>
      <c r="AW829" s="68"/>
      <c r="AX829" s="68"/>
      <c r="AY829" s="68"/>
      <c r="AZ829" s="68"/>
      <c r="BA829" s="68"/>
      <c r="BB829" s="68"/>
      <c r="BC829" s="68"/>
      <c r="BD829" s="68"/>
      <c r="BE829" s="68"/>
      <c r="BF829" s="68"/>
    </row>
    <row r="830" spans="1:58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  <c r="AW830" s="68"/>
      <c r="AX830" s="68"/>
      <c r="AY830" s="68"/>
      <c r="AZ830" s="68"/>
      <c r="BA830" s="68"/>
      <c r="BB830" s="68"/>
      <c r="BC830" s="68"/>
      <c r="BD830" s="68"/>
      <c r="BE830" s="68"/>
      <c r="BF830" s="68"/>
    </row>
    <row r="831" spans="1:58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68"/>
      <c r="AW831" s="68"/>
      <c r="AX831" s="68"/>
      <c r="AY831" s="68"/>
      <c r="AZ831" s="68"/>
      <c r="BA831" s="68"/>
      <c r="BB831" s="68"/>
      <c r="BC831" s="68"/>
      <c r="BD831" s="68"/>
      <c r="BE831" s="68"/>
      <c r="BF831" s="68"/>
    </row>
    <row r="832" spans="1:58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68"/>
      <c r="AW832" s="68"/>
      <c r="AX832" s="68"/>
      <c r="AY832" s="68"/>
      <c r="AZ832" s="68"/>
      <c r="BA832" s="68"/>
      <c r="BB832" s="68"/>
      <c r="BC832" s="68"/>
      <c r="BD832" s="68"/>
      <c r="BE832" s="68"/>
      <c r="BF832" s="68"/>
    </row>
    <row r="833" spans="1:58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68"/>
      <c r="AW833" s="68"/>
      <c r="AX833" s="68"/>
      <c r="AY833" s="68"/>
      <c r="AZ833" s="68"/>
      <c r="BA833" s="68"/>
      <c r="BB833" s="68"/>
      <c r="BC833" s="68"/>
      <c r="BD833" s="68"/>
      <c r="BE833" s="68"/>
      <c r="BF833" s="68"/>
    </row>
    <row r="834" spans="1:58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  <c r="AW834" s="68"/>
      <c r="AX834" s="68"/>
      <c r="AY834" s="68"/>
      <c r="AZ834" s="68"/>
      <c r="BA834" s="68"/>
      <c r="BB834" s="68"/>
      <c r="BC834" s="68"/>
      <c r="BD834" s="68"/>
      <c r="BE834" s="68"/>
      <c r="BF834" s="68"/>
    </row>
    <row r="835" spans="1:58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  <c r="BA835" s="68"/>
      <c r="BB835" s="68"/>
      <c r="BC835" s="68"/>
      <c r="BD835" s="68"/>
      <c r="BE835" s="68"/>
      <c r="BF835" s="68"/>
    </row>
    <row r="836" spans="1:58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A836" s="68"/>
      <c r="BB836" s="68"/>
      <c r="BC836" s="68"/>
      <c r="BD836" s="68"/>
      <c r="BE836" s="68"/>
      <c r="BF836" s="68"/>
    </row>
    <row r="837" spans="1:58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  <c r="AW837" s="68"/>
      <c r="AX837" s="68"/>
      <c r="AY837" s="68"/>
      <c r="AZ837" s="68"/>
      <c r="BA837" s="68"/>
      <c r="BB837" s="68"/>
      <c r="BC837" s="68"/>
      <c r="BD837" s="68"/>
      <c r="BE837" s="68"/>
      <c r="BF837" s="68"/>
    </row>
    <row r="838" spans="1:58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  <c r="AW838" s="68"/>
      <c r="AX838" s="68"/>
      <c r="AY838" s="68"/>
      <c r="AZ838" s="68"/>
      <c r="BA838" s="68"/>
      <c r="BB838" s="68"/>
      <c r="BC838" s="68"/>
      <c r="BD838" s="68"/>
      <c r="BE838" s="68"/>
      <c r="BF838" s="68"/>
    </row>
    <row r="839" spans="1:58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68"/>
      <c r="AW839" s="68"/>
      <c r="AX839" s="68"/>
      <c r="AY839" s="68"/>
      <c r="AZ839" s="68"/>
      <c r="BA839" s="68"/>
      <c r="BB839" s="68"/>
      <c r="BC839" s="68"/>
      <c r="BD839" s="68"/>
      <c r="BE839" s="68"/>
      <c r="BF839" s="68"/>
    </row>
    <row r="840" spans="1:58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68"/>
      <c r="AW840" s="68"/>
      <c r="AX840" s="68"/>
      <c r="AY840" s="68"/>
      <c r="AZ840" s="68"/>
      <c r="BA840" s="68"/>
      <c r="BB840" s="68"/>
      <c r="BC840" s="68"/>
      <c r="BD840" s="68"/>
      <c r="BE840" s="68"/>
      <c r="BF840" s="68"/>
    </row>
    <row r="841" spans="1:58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68"/>
      <c r="AW841" s="68"/>
      <c r="AX841" s="68"/>
      <c r="AY841" s="68"/>
      <c r="AZ841" s="68"/>
      <c r="BA841" s="68"/>
      <c r="BB841" s="68"/>
      <c r="BC841" s="68"/>
      <c r="BD841" s="68"/>
      <c r="BE841" s="68"/>
      <c r="BF841" s="68"/>
    </row>
    <row r="842" spans="1:58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68"/>
      <c r="AW842" s="68"/>
      <c r="AX842" s="68"/>
      <c r="AY842" s="68"/>
      <c r="AZ842" s="68"/>
      <c r="BA842" s="68"/>
      <c r="BB842" s="68"/>
      <c r="BC842" s="68"/>
      <c r="BD842" s="68"/>
      <c r="BE842" s="68"/>
      <c r="BF842" s="68"/>
    </row>
    <row r="843" spans="1:58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68"/>
      <c r="AW843" s="68"/>
      <c r="AX843" s="68"/>
      <c r="AY843" s="68"/>
      <c r="AZ843" s="68"/>
      <c r="BA843" s="68"/>
      <c r="BB843" s="68"/>
      <c r="BC843" s="68"/>
      <c r="BD843" s="68"/>
      <c r="BE843" s="68"/>
      <c r="BF843" s="68"/>
    </row>
    <row r="844" spans="1:58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68"/>
      <c r="AW844" s="68"/>
      <c r="AX844" s="68"/>
      <c r="AY844" s="68"/>
      <c r="AZ844" s="68"/>
      <c r="BA844" s="68"/>
      <c r="BB844" s="68"/>
      <c r="BC844" s="68"/>
      <c r="BD844" s="68"/>
      <c r="BE844" s="68"/>
      <c r="BF844" s="68"/>
    </row>
    <row r="845" spans="1:58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68"/>
      <c r="AW845" s="68"/>
      <c r="AX845" s="68"/>
      <c r="AY845" s="68"/>
      <c r="AZ845" s="68"/>
      <c r="BA845" s="68"/>
      <c r="BB845" s="68"/>
      <c r="BC845" s="68"/>
      <c r="BD845" s="68"/>
      <c r="BE845" s="68"/>
      <c r="BF845" s="68"/>
    </row>
    <row r="846" spans="1:58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68"/>
      <c r="AW846" s="68"/>
      <c r="AX846" s="68"/>
      <c r="AY846" s="68"/>
      <c r="AZ846" s="68"/>
      <c r="BA846" s="68"/>
      <c r="BB846" s="68"/>
      <c r="BC846" s="68"/>
      <c r="BD846" s="68"/>
      <c r="BE846" s="68"/>
      <c r="BF846" s="68"/>
    </row>
    <row r="847" spans="1:58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68"/>
      <c r="AW847" s="68"/>
      <c r="AX847" s="68"/>
      <c r="AY847" s="68"/>
      <c r="AZ847" s="68"/>
      <c r="BA847" s="68"/>
      <c r="BB847" s="68"/>
      <c r="BC847" s="68"/>
      <c r="BD847" s="68"/>
      <c r="BE847" s="68"/>
      <c r="BF847" s="68"/>
    </row>
    <row r="848" spans="1:58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68"/>
      <c r="AW848" s="68"/>
      <c r="AX848" s="68"/>
      <c r="AY848" s="68"/>
      <c r="AZ848" s="68"/>
      <c r="BA848" s="68"/>
      <c r="BB848" s="68"/>
      <c r="BC848" s="68"/>
      <c r="BD848" s="68"/>
      <c r="BE848" s="68"/>
      <c r="BF848" s="68"/>
    </row>
    <row r="849" spans="1:58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68"/>
      <c r="AW849" s="68"/>
      <c r="AX849" s="68"/>
      <c r="AY849" s="68"/>
      <c r="AZ849" s="68"/>
      <c r="BA849" s="68"/>
      <c r="BB849" s="68"/>
      <c r="BC849" s="68"/>
      <c r="BD849" s="68"/>
      <c r="BE849" s="68"/>
      <c r="BF849" s="68"/>
    </row>
    <row r="850" spans="1:58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68"/>
      <c r="AW850" s="68"/>
      <c r="AX850" s="68"/>
      <c r="AY850" s="68"/>
      <c r="AZ850" s="68"/>
      <c r="BA850" s="68"/>
      <c r="BB850" s="68"/>
      <c r="BC850" s="68"/>
      <c r="BD850" s="68"/>
      <c r="BE850" s="68"/>
      <c r="BF850" s="68"/>
    </row>
    <row r="851" spans="1:58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68"/>
      <c r="AW851" s="68"/>
      <c r="AX851" s="68"/>
      <c r="AY851" s="68"/>
      <c r="AZ851" s="68"/>
      <c r="BA851" s="68"/>
      <c r="BB851" s="68"/>
      <c r="BC851" s="68"/>
      <c r="BD851" s="68"/>
      <c r="BE851" s="68"/>
      <c r="BF851" s="68"/>
    </row>
    <row r="852" spans="1:58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68"/>
      <c r="AW852" s="68"/>
      <c r="AX852" s="68"/>
      <c r="AY852" s="68"/>
      <c r="AZ852" s="68"/>
      <c r="BA852" s="68"/>
      <c r="BB852" s="68"/>
      <c r="BC852" s="68"/>
      <c r="BD852" s="68"/>
      <c r="BE852" s="68"/>
      <c r="BF852" s="68"/>
    </row>
    <row r="853" spans="1:58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68"/>
      <c r="AW853" s="68"/>
      <c r="AX853" s="68"/>
      <c r="AY853" s="68"/>
      <c r="AZ853" s="68"/>
      <c r="BA853" s="68"/>
      <c r="BB853" s="68"/>
      <c r="BC853" s="68"/>
      <c r="BD853" s="68"/>
      <c r="BE853" s="68"/>
      <c r="BF853" s="68"/>
    </row>
    <row r="854" spans="1:58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68"/>
      <c r="AW854" s="68"/>
      <c r="AX854" s="68"/>
      <c r="AY854" s="68"/>
      <c r="AZ854" s="68"/>
      <c r="BA854" s="68"/>
      <c r="BB854" s="68"/>
      <c r="BC854" s="68"/>
      <c r="BD854" s="68"/>
      <c r="BE854" s="68"/>
      <c r="BF854" s="68"/>
    </row>
    <row r="855" spans="1:58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68"/>
      <c r="AW855" s="68"/>
      <c r="AX855" s="68"/>
      <c r="AY855" s="68"/>
      <c r="AZ855" s="68"/>
      <c r="BA855" s="68"/>
      <c r="BB855" s="68"/>
      <c r="BC855" s="68"/>
      <c r="BD855" s="68"/>
      <c r="BE855" s="68"/>
      <c r="BF855" s="68"/>
    </row>
    <row r="856" spans="1:58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68"/>
      <c r="AW856" s="68"/>
      <c r="AX856" s="68"/>
      <c r="AY856" s="68"/>
      <c r="AZ856" s="68"/>
      <c r="BA856" s="68"/>
      <c r="BB856" s="68"/>
      <c r="BC856" s="68"/>
      <c r="BD856" s="68"/>
      <c r="BE856" s="68"/>
      <c r="BF856" s="68"/>
    </row>
    <row r="857" spans="1:58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  <c r="AW857" s="68"/>
      <c r="AX857" s="68"/>
      <c r="AY857" s="68"/>
      <c r="AZ857" s="68"/>
      <c r="BA857" s="68"/>
      <c r="BB857" s="68"/>
      <c r="BC857" s="68"/>
      <c r="BD857" s="68"/>
      <c r="BE857" s="68"/>
      <c r="BF857" s="68"/>
    </row>
    <row r="858" spans="1:58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  <c r="AW858" s="68"/>
      <c r="AX858" s="68"/>
      <c r="AY858" s="68"/>
      <c r="AZ858" s="68"/>
      <c r="BA858" s="68"/>
      <c r="BB858" s="68"/>
      <c r="BC858" s="68"/>
      <c r="BD858" s="68"/>
      <c r="BE858" s="68"/>
      <c r="BF858" s="68"/>
    </row>
    <row r="859" spans="1:58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  <c r="AW859" s="68"/>
      <c r="AX859" s="68"/>
      <c r="AY859" s="68"/>
      <c r="AZ859" s="68"/>
      <c r="BA859" s="68"/>
      <c r="BB859" s="68"/>
      <c r="BC859" s="68"/>
      <c r="BD859" s="68"/>
      <c r="BE859" s="68"/>
      <c r="BF859" s="68"/>
    </row>
    <row r="860" spans="1:58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68"/>
      <c r="AW860" s="68"/>
      <c r="AX860" s="68"/>
      <c r="AY860" s="68"/>
      <c r="AZ860" s="68"/>
      <c r="BA860" s="68"/>
      <c r="BB860" s="68"/>
      <c r="BC860" s="68"/>
      <c r="BD860" s="68"/>
      <c r="BE860" s="68"/>
      <c r="BF860" s="68"/>
    </row>
    <row r="861" spans="1:58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68"/>
      <c r="AW861" s="68"/>
      <c r="AX861" s="68"/>
      <c r="AY861" s="68"/>
      <c r="AZ861" s="68"/>
      <c r="BA861" s="68"/>
      <c r="BB861" s="68"/>
      <c r="BC861" s="68"/>
      <c r="BD861" s="68"/>
      <c r="BE861" s="68"/>
      <c r="BF861" s="68"/>
    </row>
    <row r="862" spans="1:58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68"/>
      <c r="AW862" s="68"/>
      <c r="AX862" s="68"/>
      <c r="AY862" s="68"/>
      <c r="AZ862" s="68"/>
      <c r="BA862" s="68"/>
      <c r="BB862" s="68"/>
      <c r="BC862" s="68"/>
      <c r="BD862" s="68"/>
      <c r="BE862" s="68"/>
      <c r="BF862" s="68"/>
    </row>
    <row r="863" spans="1:58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68"/>
      <c r="AW863" s="68"/>
      <c r="AX863" s="68"/>
      <c r="AY863" s="68"/>
      <c r="AZ863" s="68"/>
      <c r="BA863" s="68"/>
      <c r="BB863" s="68"/>
      <c r="BC863" s="68"/>
      <c r="BD863" s="68"/>
      <c r="BE863" s="68"/>
      <c r="BF863" s="68"/>
    </row>
    <row r="864" spans="1:58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68"/>
      <c r="AX864" s="68"/>
      <c r="AY864" s="68"/>
      <c r="AZ864" s="68"/>
      <c r="BA864" s="68"/>
      <c r="BB864" s="68"/>
      <c r="BC864" s="68"/>
      <c r="BD864" s="68"/>
      <c r="BE864" s="68"/>
      <c r="BF864" s="68"/>
    </row>
    <row r="865" spans="1:58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68"/>
      <c r="AX865" s="68"/>
      <c r="AY865" s="68"/>
      <c r="AZ865" s="68"/>
      <c r="BA865" s="68"/>
      <c r="BB865" s="68"/>
      <c r="BC865" s="68"/>
      <c r="BD865" s="68"/>
      <c r="BE865" s="68"/>
      <c r="BF865" s="68"/>
    </row>
    <row r="866" spans="1:58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68"/>
      <c r="AX866" s="68"/>
      <c r="AY866" s="68"/>
      <c r="AZ866" s="68"/>
      <c r="BA866" s="68"/>
      <c r="BB866" s="68"/>
      <c r="BC866" s="68"/>
      <c r="BD866" s="68"/>
      <c r="BE866" s="68"/>
      <c r="BF866" s="68"/>
    </row>
    <row r="867" spans="1:58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  <c r="AW867" s="68"/>
      <c r="AX867" s="68"/>
      <c r="AY867" s="68"/>
      <c r="AZ867" s="68"/>
      <c r="BA867" s="68"/>
      <c r="BB867" s="68"/>
      <c r="BC867" s="68"/>
      <c r="BD867" s="68"/>
      <c r="BE867" s="68"/>
      <c r="BF867" s="68"/>
    </row>
    <row r="868" spans="1:58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68"/>
      <c r="AW868" s="68"/>
      <c r="AX868" s="68"/>
      <c r="AY868" s="68"/>
      <c r="AZ868" s="68"/>
      <c r="BA868" s="68"/>
      <c r="BB868" s="68"/>
      <c r="BC868" s="68"/>
      <c r="BD868" s="68"/>
      <c r="BE868" s="68"/>
      <c r="BF868" s="68"/>
    </row>
    <row r="869" spans="1:58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68"/>
      <c r="AW869" s="68"/>
      <c r="AX869" s="68"/>
      <c r="AY869" s="68"/>
      <c r="AZ869" s="68"/>
      <c r="BA869" s="68"/>
      <c r="BB869" s="68"/>
      <c r="BC869" s="68"/>
      <c r="BD869" s="68"/>
      <c r="BE869" s="68"/>
      <c r="BF869" s="68"/>
    </row>
    <row r="870" spans="1:58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68"/>
      <c r="AW870" s="68"/>
      <c r="AX870" s="68"/>
      <c r="AY870" s="68"/>
      <c r="AZ870" s="68"/>
      <c r="BA870" s="68"/>
      <c r="BB870" s="68"/>
      <c r="BC870" s="68"/>
      <c r="BD870" s="68"/>
      <c r="BE870" s="68"/>
      <c r="BF870" s="68"/>
    </row>
    <row r="871" spans="1:58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68"/>
      <c r="AW871" s="68"/>
      <c r="AX871" s="68"/>
      <c r="AY871" s="68"/>
      <c r="AZ871" s="68"/>
      <c r="BA871" s="68"/>
      <c r="BB871" s="68"/>
      <c r="BC871" s="68"/>
      <c r="BD871" s="68"/>
      <c r="BE871" s="68"/>
      <c r="BF871" s="68"/>
    </row>
    <row r="872" spans="1:58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68"/>
      <c r="AW872" s="68"/>
      <c r="AX872" s="68"/>
      <c r="AY872" s="68"/>
      <c r="AZ872" s="68"/>
      <c r="BA872" s="68"/>
      <c r="BB872" s="68"/>
      <c r="BC872" s="68"/>
      <c r="BD872" s="68"/>
      <c r="BE872" s="68"/>
      <c r="BF872" s="68"/>
    </row>
    <row r="873" spans="1:58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68"/>
      <c r="AW873" s="68"/>
      <c r="AX873" s="68"/>
      <c r="AY873" s="68"/>
      <c r="AZ873" s="68"/>
      <c r="BA873" s="68"/>
      <c r="BB873" s="68"/>
      <c r="BC873" s="68"/>
      <c r="BD873" s="68"/>
      <c r="BE873" s="68"/>
      <c r="BF873" s="68"/>
    </row>
    <row r="874" spans="1:58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68"/>
      <c r="AW874" s="68"/>
      <c r="AX874" s="68"/>
      <c r="AY874" s="68"/>
      <c r="AZ874" s="68"/>
      <c r="BA874" s="68"/>
      <c r="BB874" s="68"/>
      <c r="BC874" s="68"/>
      <c r="BD874" s="68"/>
      <c r="BE874" s="68"/>
      <c r="BF874" s="68"/>
    </row>
    <row r="875" spans="1:58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68"/>
      <c r="AW875" s="68"/>
      <c r="AX875" s="68"/>
      <c r="AY875" s="68"/>
      <c r="AZ875" s="68"/>
      <c r="BA875" s="68"/>
      <c r="BB875" s="68"/>
      <c r="BC875" s="68"/>
      <c r="BD875" s="68"/>
      <c r="BE875" s="68"/>
      <c r="BF875" s="68"/>
    </row>
    <row r="876" spans="1:58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68"/>
      <c r="AW876" s="68"/>
      <c r="AX876" s="68"/>
      <c r="AY876" s="68"/>
      <c r="AZ876" s="68"/>
      <c r="BA876" s="68"/>
      <c r="BB876" s="68"/>
      <c r="BC876" s="68"/>
      <c r="BD876" s="68"/>
      <c r="BE876" s="68"/>
      <c r="BF876" s="68"/>
    </row>
    <row r="877" spans="1:58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68"/>
      <c r="AW877" s="68"/>
      <c r="AX877" s="68"/>
      <c r="AY877" s="68"/>
      <c r="AZ877" s="68"/>
      <c r="BA877" s="68"/>
      <c r="BB877" s="68"/>
      <c r="BC877" s="68"/>
      <c r="BD877" s="68"/>
      <c r="BE877" s="68"/>
      <c r="BF877" s="68"/>
    </row>
    <row r="878" spans="1:58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  <c r="AW878" s="68"/>
      <c r="AX878" s="68"/>
      <c r="AY878" s="68"/>
      <c r="AZ878" s="68"/>
      <c r="BA878" s="68"/>
      <c r="BB878" s="68"/>
      <c r="BC878" s="68"/>
      <c r="BD878" s="68"/>
      <c r="BE878" s="68"/>
      <c r="BF878" s="68"/>
    </row>
    <row r="879" spans="1:58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  <c r="AR879" s="68"/>
      <c r="AS879" s="68"/>
      <c r="AT879" s="68"/>
      <c r="AU879" s="68"/>
      <c r="AV879" s="68"/>
      <c r="AW879" s="68"/>
      <c r="AX879" s="68"/>
      <c r="AY879" s="68"/>
      <c r="AZ879" s="68"/>
      <c r="BA879" s="68"/>
      <c r="BB879" s="68"/>
      <c r="BC879" s="68"/>
      <c r="BD879" s="68"/>
      <c r="BE879" s="68"/>
      <c r="BF879" s="68"/>
    </row>
    <row r="880" spans="1:58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68"/>
      <c r="AW880" s="68"/>
      <c r="AX880" s="68"/>
      <c r="AY880" s="68"/>
      <c r="AZ880" s="68"/>
      <c r="BA880" s="68"/>
      <c r="BB880" s="68"/>
      <c r="BC880" s="68"/>
      <c r="BD880" s="68"/>
      <c r="BE880" s="68"/>
      <c r="BF880" s="68"/>
    </row>
    <row r="881" spans="1:58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68"/>
      <c r="AW881" s="68"/>
      <c r="AX881" s="68"/>
      <c r="AY881" s="68"/>
      <c r="AZ881" s="68"/>
      <c r="BA881" s="68"/>
      <c r="BB881" s="68"/>
      <c r="BC881" s="68"/>
      <c r="BD881" s="68"/>
      <c r="BE881" s="68"/>
      <c r="BF881" s="68"/>
    </row>
    <row r="882" spans="1:58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68"/>
      <c r="AW882" s="68"/>
      <c r="AX882" s="68"/>
      <c r="AY882" s="68"/>
      <c r="AZ882" s="68"/>
      <c r="BA882" s="68"/>
      <c r="BB882" s="68"/>
      <c r="BC882" s="68"/>
      <c r="BD882" s="68"/>
      <c r="BE882" s="68"/>
      <c r="BF882" s="68"/>
    </row>
    <row r="883" spans="1:58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68"/>
      <c r="AW883" s="68"/>
      <c r="AX883" s="68"/>
      <c r="AY883" s="68"/>
      <c r="AZ883" s="68"/>
      <c r="BA883" s="68"/>
      <c r="BB883" s="68"/>
      <c r="BC883" s="68"/>
      <c r="BD883" s="68"/>
      <c r="BE883" s="68"/>
      <c r="BF883" s="68"/>
    </row>
    <row r="884" spans="1:58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68"/>
      <c r="AW884" s="68"/>
      <c r="AX884" s="68"/>
      <c r="AY884" s="68"/>
      <c r="AZ884" s="68"/>
      <c r="BA884" s="68"/>
      <c r="BB884" s="68"/>
      <c r="BC884" s="68"/>
      <c r="BD884" s="68"/>
      <c r="BE884" s="68"/>
      <c r="BF884" s="68"/>
    </row>
    <row r="885" spans="1:58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68"/>
      <c r="AW885" s="68"/>
      <c r="AX885" s="68"/>
      <c r="AY885" s="68"/>
      <c r="AZ885" s="68"/>
      <c r="BA885" s="68"/>
      <c r="BB885" s="68"/>
      <c r="BC885" s="68"/>
      <c r="BD885" s="68"/>
      <c r="BE885" s="68"/>
      <c r="BF885" s="68"/>
    </row>
    <row r="886" spans="1:58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68"/>
      <c r="AW886" s="68"/>
      <c r="AX886" s="68"/>
      <c r="AY886" s="68"/>
      <c r="AZ886" s="68"/>
      <c r="BA886" s="68"/>
      <c r="BB886" s="68"/>
      <c r="BC886" s="68"/>
      <c r="BD886" s="68"/>
      <c r="BE886" s="68"/>
      <c r="BF886" s="68"/>
    </row>
    <row r="887" spans="1:58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68"/>
      <c r="AW887" s="68"/>
      <c r="AX887" s="68"/>
      <c r="AY887" s="68"/>
      <c r="AZ887" s="68"/>
      <c r="BA887" s="68"/>
      <c r="BB887" s="68"/>
      <c r="BC887" s="68"/>
      <c r="BD887" s="68"/>
      <c r="BE887" s="68"/>
      <c r="BF887" s="68"/>
    </row>
    <row r="888" spans="1:58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68"/>
      <c r="AW888" s="68"/>
      <c r="AX888" s="68"/>
      <c r="AY888" s="68"/>
      <c r="AZ888" s="68"/>
      <c r="BA888" s="68"/>
      <c r="BB888" s="68"/>
      <c r="BC888" s="68"/>
      <c r="BD888" s="68"/>
      <c r="BE888" s="68"/>
      <c r="BF888" s="68"/>
    </row>
    <row r="889" spans="1:58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68"/>
      <c r="AX889" s="68"/>
      <c r="AY889" s="68"/>
      <c r="AZ889" s="68"/>
      <c r="BA889" s="68"/>
      <c r="BB889" s="68"/>
      <c r="BC889" s="68"/>
      <c r="BD889" s="68"/>
      <c r="BE889" s="68"/>
      <c r="BF889" s="68"/>
    </row>
    <row r="890" spans="1:58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68"/>
      <c r="AX890" s="68"/>
      <c r="AY890" s="68"/>
      <c r="AZ890" s="68"/>
      <c r="BA890" s="68"/>
      <c r="BB890" s="68"/>
      <c r="BC890" s="68"/>
      <c r="BD890" s="68"/>
      <c r="BE890" s="68"/>
      <c r="BF890" s="68"/>
    </row>
    <row r="891" spans="1:58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  <c r="AW891" s="68"/>
      <c r="AX891" s="68"/>
      <c r="AY891" s="68"/>
      <c r="AZ891" s="68"/>
      <c r="BA891" s="68"/>
      <c r="BB891" s="68"/>
      <c r="BC891" s="68"/>
      <c r="BD891" s="68"/>
      <c r="BE891" s="68"/>
      <c r="BF891" s="68"/>
    </row>
    <row r="892" spans="1:58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  <c r="AW892" s="68"/>
      <c r="AX892" s="68"/>
      <c r="AY892" s="68"/>
      <c r="AZ892" s="68"/>
      <c r="BA892" s="68"/>
      <c r="BB892" s="68"/>
      <c r="BC892" s="68"/>
      <c r="BD892" s="68"/>
      <c r="BE892" s="68"/>
      <c r="BF892" s="68"/>
    </row>
    <row r="893" spans="1:58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68"/>
      <c r="AZ893" s="68"/>
      <c r="BA893" s="68"/>
      <c r="BB893" s="68"/>
      <c r="BC893" s="68"/>
      <c r="BD893" s="68"/>
      <c r="BE893" s="68"/>
      <c r="BF893" s="68"/>
    </row>
    <row r="894" spans="1:58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</row>
    <row r="895" spans="1:58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68"/>
      <c r="AX895" s="68"/>
      <c r="AY895" s="68"/>
      <c r="AZ895" s="68"/>
      <c r="BA895" s="68"/>
      <c r="BB895" s="68"/>
      <c r="BC895" s="68"/>
      <c r="BD895" s="68"/>
      <c r="BE895" s="68"/>
      <c r="BF895" s="68"/>
    </row>
    <row r="896" spans="1:58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68"/>
      <c r="AX896" s="68"/>
      <c r="AY896" s="68"/>
      <c r="AZ896" s="68"/>
      <c r="BA896" s="68"/>
      <c r="BB896" s="68"/>
      <c r="BC896" s="68"/>
      <c r="BD896" s="68"/>
      <c r="BE896" s="68"/>
      <c r="BF896" s="68"/>
    </row>
    <row r="897" spans="1:58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  <c r="AW897" s="68"/>
      <c r="AX897" s="68"/>
      <c r="AY897" s="68"/>
      <c r="AZ897" s="68"/>
      <c r="BA897" s="68"/>
      <c r="BB897" s="68"/>
      <c r="BC897" s="68"/>
      <c r="BD897" s="68"/>
      <c r="BE897" s="68"/>
      <c r="BF897" s="68"/>
    </row>
    <row r="898" spans="1:58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68"/>
      <c r="AX898" s="68"/>
      <c r="AY898" s="68"/>
      <c r="AZ898" s="68"/>
      <c r="BA898" s="68"/>
      <c r="BB898" s="68"/>
      <c r="BC898" s="68"/>
      <c r="BD898" s="68"/>
      <c r="BE898" s="68"/>
      <c r="BF898" s="68"/>
    </row>
    <row r="899" spans="1:58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  <c r="AW899" s="68"/>
      <c r="AX899" s="68"/>
      <c r="AY899" s="68"/>
      <c r="AZ899" s="68"/>
      <c r="BA899" s="68"/>
      <c r="BB899" s="68"/>
      <c r="BC899" s="68"/>
      <c r="BD899" s="68"/>
      <c r="BE899" s="68"/>
      <c r="BF899" s="68"/>
    </row>
    <row r="900" spans="1:58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  <c r="AW900" s="68"/>
      <c r="AX900" s="68"/>
      <c r="AY900" s="68"/>
      <c r="AZ900" s="68"/>
      <c r="BA900" s="68"/>
      <c r="BB900" s="68"/>
      <c r="BC900" s="68"/>
      <c r="BD900" s="68"/>
      <c r="BE900" s="68"/>
      <c r="BF900" s="68"/>
    </row>
    <row r="901" spans="1:58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  <c r="AW901" s="68"/>
      <c r="AX901" s="68"/>
      <c r="AY901" s="68"/>
      <c r="AZ901" s="68"/>
      <c r="BA901" s="68"/>
      <c r="BB901" s="68"/>
      <c r="BC901" s="68"/>
      <c r="BD901" s="68"/>
      <c r="BE901" s="68"/>
      <c r="BF901" s="68"/>
    </row>
    <row r="902" spans="1:58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  <c r="AW902" s="68"/>
      <c r="AX902" s="68"/>
      <c r="AY902" s="68"/>
      <c r="AZ902" s="68"/>
      <c r="BA902" s="68"/>
      <c r="BB902" s="68"/>
      <c r="BC902" s="68"/>
      <c r="BD902" s="68"/>
      <c r="BE902" s="68"/>
      <c r="BF902" s="68"/>
    </row>
    <row r="903" spans="1:58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68"/>
      <c r="AX903" s="68"/>
      <c r="AY903" s="68"/>
      <c r="AZ903" s="68"/>
      <c r="BA903" s="68"/>
      <c r="BB903" s="68"/>
      <c r="BC903" s="68"/>
      <c r="BD903" s="68"/>
      <c r="BE903" s="68"/>
      <c r="BF903" s="68"/>
    </row>
    <row r="904" spans="1:58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68"/>
      <c r="AX904" s="68"/>
      <c r="AY904" s="68"/>
      <c r="AZ904" s="68"/>
      <c r="BA904" s="68"/>
      <c r="BB904" s="68"/>
      <c r="BC904" s="68"/>
      <c r="BD904" s="68"/>
      <c r="BE904" s="68"/>
      <c r="BF904" s="68"/>
    </row>
    <row r="905" spans="1:58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68"/>
      <c r="AX905" s="68"/>
      <c r="AY905" s="68"/>
      <c r="AZ905" s="68"/>
      <c r="BA905" s="68"/>
      <c r="BB905" s="68"/>
      <c r="BC905" s="68"/>
      <c r="BD905" s="68"/>
      <c r="BE905" s="68"/>
      <c r="BF905" s="68"/>
    </row>
    <row r="906" spans="1:58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68"/>
      <c r="AX906" s="68"/>
      <c r="AY906" s="68"/>
      <c r="AZ906" s="68"/>
      <c r="BA906" s="68"/>
      <c r="BB906" s="68"/>
      <c r="BC906" s="68"/>
      <c r="BD906" s="68"/>
      <c r="BE906" s="68"/>
      <c r="BF906" s="68"/>
    </row>
    <row r="907" spans="1:58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68"/>
      <c r="AW907" s="68"/>
      <c r="AX907" s="68"/>
      <c r="AY907" s="68"/>
      <c r="AZ907" s="68"/>
      <c r="BA907" s="68"/>
      <c r="BB907" s="68"/>
      <c r="BC907" s="68"/>
      <c r="BD907" s="68"/>
      <c r="BE907" s="68"/>
      <c r="BF907" s="68"/>
    </row>
    <row r="908" spans="1:58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68"/>
      <c r="AW908" s="68"/>
      <c r="AX908" s="68"/>
      <c r="AY908" s="68"/>
      <c r="AZ908" s="68"/>
      <c r="BA908" s="68"/>
      <c r="BB908" s="68"/>
      <c r="BC908" s="68"/>
      <c r="BD908" s="68"/>
      <c r="BE908" s="68"/>
      <c r="BF908" s="68"/>
    </row>
    <row r="909" spans="1:58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68"/>
      <c r="AW909" s="68"/>
      <c r="AX909" s="68"/>
      <c r="AY909" s="68"/>
      <c r="AZ909" s="68"/>
      <c r="BA909" s="68"/>
      <c r="BB909" s="68"/>
      <c r="BC909" s="68"/>
      <c r="BD909" s="68"/>
      <c r="BE909" s="68"/>
      <c r="BF909" s="68"/>
    </row>
    <row r="910" spans="1:58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68"/>
      <c r="AW910" s="68"/>
      <c r="AX910" s="68"/>
      <c r="AY910" s="68"/>
      <c r="AZ910" s="68"/>
      <c r="BA910" s="68"/>
      <c r="BB910" s="68"/>
      <c r="BC910" s="68"/>
      <c r="BD910" s="68"/>
      <c r="BE910" s="68"/>
      <c r="BF910" s="68"/>
    </row>
    <row r="911" spans="1:58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68"/>
      <c r="AW911" s="68"/>
      <c r="AX911" s="68"/>
      <c r="AY911" s="68"/>
      <c r="AZ911" s="68"/>
      <c r="BA911" s="68"/>
      <c r="BB911" s="68"/>
      <c r="BC911" s="68"/>
      <c r="BD911" s="68"/>
      <c r="BE911" s="68"/>
      <c r="BF911" s="68"/>
    </row>
    <row r="912" spans="1:58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68"/>
      <c r="AW912" s="68"/>
      <c r="AX912" s="68"/>
      <c r="AY912" s="68"/>
      <c r="AZ912" s="68"/>
      <c r="BA912" s="68"/>
      <c r="BB912" s="68"/>
      <c r="BC912" s="68"/>
      <c r="BD912" s="68"/>
      <c r="BE912" s="68"/>
      <c r="BF912" s="68"/>
    </row>
    <row r="913" spans="1:58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68"/>
      <c r="AW913" s="68"/>
      <c r="AX913" s="68"/>
      <c r="AY913" s="68"/>
      <c r="AZ913" s="68"/>
      <c r="BA913" s="68"/>
      <c r="BB913" s="68"/>
      <c r="BC913" s="68"/>
      <c r="BD913" s="68"/>
      <c r="BE913" s="68"/>
      <c r="BF913" s="68"/>
    </row>
    <row r="914" spans="1:58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68"/>
      <c r="AW914" s="68"/>
      <c r="AX914" s="68"/>
      <c r="AY914" s="68"/>
      <c r="AZ914" s="68"/>
      <c r="BA914" s="68"/>
      <c r="BB914" s="68"/>
      <c r="BC914" s="68"/>
      <c r="BD914" s="68"/>
      <c r="BE914" s="68"/>
      <c r="BF914" s="68"/>
    </row>
    <row r="915" spans="1:58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68"/>
      <c r="AW915" s="68"/>
      <c r="AX915" s="68"/>
      <c r="AY915" s="68"/>
      <c r="AZ915" s="68"/>
      <c r="BA915" s="68"/>
      <c r="BB915" s="68"/>
      <c r="BC915" s="68"/>
      <c r="BD915" s="68"/>
      <c r="BE915" s="68"/>
      <c r="BF915" s="68"/>
    </row>
    <row r="916" spans="1:58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68"/>
      <c r="AW916" s="68"/>
      <c r="AX916" s="68"/>
      <c r="AY916" s="68"/>
      <c r="AZ916" s="68"/>
      <c r="BA916" s="68"/>
      <c r="BB916" s="68"/>
      <c r="BC916" s="68"/>
      <c r="BD916" s="68"/>
      <c r="BE916" s="68"/>
      <c r="BF916" s="68"/>
    </row>
    <row r="917" spans="1:58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68"/>
      <c r="AW917" s="68"/>
      <c r="AX917" s="68"/>
      <c r="AY917" s="68"/>
      <c r="AZ917" s="68"/>
      <c r="BA917" s="68"/>
      <c r="BB917" s="68"/>
      <c r="BC917" s="68"/>
      <c r="BD917" s="68"/>
      <c r="BE917" s="68"/>
      <c r="BF917" s="68"/>
    </row>
    <row r="918" spans="1:58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68"/>
      <c r="AW918" s="68"/>
      <c r="AX918" s="68"/>
      <c r="AY918" s="68"/>
      <c r="AZ918" s="68"/>
      <c r="BA918" s="68"/>
      <c r="BB918" s="68"/>
      <c r="BC918" s="68"/>
      <c r="BD918" s="68"/>
      <c r="BE918" s="68"/>
      <c r="BF918" s="68"/>
    </row>
    <row r="919" spans="1:58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68"/>
      <c r="AW919" s="68"/>
      <c r="AX919" s="68"/>
      <c r="AY919" s="68"/>
      <c r="AZ919" s="68"/>
      <c r="BA919" s="68"/>
      <c r="BB919" s="68"/>
      <c r="BC919" s="68"/>
      <c r="BD919" s="68"/>
      <c r="BE919" s="68"/>
      <c r="BF919" s="68"/>
    </row>
    <row r="920" spans="1:58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/>
      <c r="AT920" s="68"/>
      <c r="AU920" s="68"/>
      <c r="AV920" s="68"/>
      <c r="AW920" s="68"/>
      <c r="AX920" s="68"/>
      <c r="AY920" s="68"/>
      <c r="AZ920" s="68"/>
      <c r="BA920" s="68"/>
      <c r="BB920" s="68"/>
      <c r="BC920" s="68"/>
      <c r="BD920" s="68"/>
      <c r="BE920" s="68"/>
      <c r="BF920" s="68"/>
    </row>
    <row r="921" spans="1:58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  <c r="AW921" s="68"/>
      <c r="AX921" s="68"/>
      <c r="AY921" s="68"/>
      <c r="AZ921" s="68"/>
      <c r="BA921" s="68"/>
      <c r="BB921" s="68"/>
      <c r="BC921" s="68"/>
      <c r="BD921" s="68"/>
      <c r="BE921" s="68"/>
      <c r="BF921" s="68"/>
    </row>
    <row r="922" spans="1:58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  <c r="AW922" s="68"/>
      <c r="AX922" s="68"/>
      <c r="AY922" s="68"/>
      <c r="AZ922" s="68"/>
      <c r="BA922" s="68"/>
      <c r="BB922" s="68"/>
      <c r="BC922" s="68"/>
      <c r="BD922" s="68"/>
      <c r="BE922" s="68"/>
      <c r="BF922" s="68"/>
    </row>
    <row r="923" spans="1:58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68"/>
      <c r="AX923" s="68"/>
      <c r="AY923" s="68"/>
      <c r="AZ923" s="68"/>
      <c r="BA923" s="68"/>
      <c r="BB923" s="68"/>
      <c r="BC923" s="68"/>
      <c r="BD923" s="68"/>
      <c r="BE923" s="68"/>
      <c r="BF923" s="68"/>
    </row>
    <row r="924" spans="1:58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  <c r="AW924" s="68"/>
      <c r="AX924" s="68"/>
      <c r="AY924" s="68"/>
      <c r="AZ924" s="68"/>
      <c r="BA924" s="68"/>
      <c r="BB924" s="68"/>
      <c r="BC924" s="68"/>
      <c r="BD924" s="68"/>
      <c r="BE924" s="68"/>
      <c r="BF924" s="68"/>
    </row>
    <row r="925" spans="1:58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  <c r="AW925" s="68"/>
      <c r="AX925" s="68"/>
      <c r="AY925" s="68"/>
      <c r="AZ925" s="68"/>
      <c r="BA925" s="68"/>
      <c r="BB925" s="68"/>
      <c r="BC925" s="68"/>
      <c r="BD925" s="68"/>
      <c r="BE925" s="68"/>
      <c r="BF925" s="68"/>
    </row>
    <row r="926" spans="1:58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  <c r="AW926" s="68"/>
      <c r="AX926" s="68"/>
      <c r="AY926" s="68"/>
      <c r="AZ926" s="68"/>
      <c r="BA926" s="68"/>
      <c r="BB926" s="68"/>
      <c r="BC926" s="68"/>
      <c r="BD926" s="68"/>
      <c r="BE926" s="68"/>
      <c r="BF926" s="68"/>
    </row>
    <row r="927" spans="1:58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68"/>
      <c r="AW927" s="68"/>
      <c r="AX927" s="68"/>
      <c r="AY927" s="68"/>
      <c r="AZ927" s="68"/>
      <c r="BA927" s="68"/>
      <c r="BB927" s="68"/>
      <c r="BC927" s="68"/>
      <c r="BD927" s="68"/>
      <c r="BE927" s="68"/>
      <c r="BF927" s="68"/>
    </row>
    <row r="928" spans="1:58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  <c r="AW928" s="68"/>
      <c r="AX928" s="68"/>
      <c r="AY928" s="68"/>
      <c r="AZ928" s="68"/>
      <c r="BA928" s="68"/>
      <c r="BB928" s="68"/>
      <c r="BC928" s="68"/>
      <c r="BD928" s="68"/>
      <c r="BE928" s="68"/>
      <c r="BF928" s="68"/>
    </row>
    <row r="929" spans="1:58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68"/>
      <c r="AW929" s="68"/>
      <c r="AX929" s="68"/>
      <c r="AY929" s="68"/>
      <c r="AZ929" s="68"/>
      <c r="BA929" s="68"/>
      <c r="BB929" s="68"/>
      <c r="BC929" s="68"/>
      <c r="BD929" s="68"/>
      <c r="BE929" s="68"/>
      <c r="BF929" s="68"/>
    </row>
    <row r="930" spans="1:58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68"/>
      <c r="AW930" s="68"/>
      <c r="AX930" s="68"/>
      <c r="AY930" s="68"/>
      <c r="AZ930" s="68"/>
      <c r="BA930" s="68"/>
      <c r="BB930" s="68"/>
      <c r="BC930" s="68"/>
      <c r="BD930" s="68"/>
      <c r="BE930" s="68"/>
      <c r="BF930" s="68"/>
    </row>
    <row r="931" spans="1:58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68"/>
      <c r="AV931" s="68"/>
      <c r="AW931" s="68"/>
      <c r="AX931" s="68"/>
      <c r="AY931" s="68"/>
      <c r="AZ931" s="68"/>
      <c r="BA931" s="68"/>
      <c r="BB931" s="68"/>
      <c r="BC931" s="68"/>
      <c r="BD931" s="68"/>
      <c r="BE931" s="68"/>
      <c r="BF931" s="68"/>
    </row>
    <row r="932" spans="1:58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  <c r="AR932" s="68"/>
      <c r="AS932" s="68"/>
      <c r="AT932" s="68"/>
      <c r="AU932" s="68"/>
      <c r="AV932" s="68"/>
      <c r="AW932" s="68"/>
      <c r="AX932" s="68"/>
      <c r="AY932" s="68"/>
      <c r="AZ932" s="68"/>
      <c r="BA932" s="68"/>
      <c r="BB932" s="68"/>
      <c r="BC932" s="68"/>
      <c r="BD932" s="68"/>
      <c r="BE932" s="68"/>
      <c r="BF932" s="68"/>
    </row>
    <row r="933" spans="1:58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68"/>
      <c r="AV933" s="68"/>
      <c r="AW933" s="68"/>
      <c r="AX933" s="68"/>
      <c r="AY933" s="68"/>
      <c r="AZ933" s="68"/>
      <c r="BA933" s="68"/>
      <c r="BB933" s="68"/>
      <c r="BC933" s="68"/>
      <c r="BD933" s="68"/>
      <c r="BE933" s="68"/>
      <c r="BF933" s="68"/>
    </row>
    <row r="934" spans="1:58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68"/>
      <c r="AW934" s="68"/>
      <c r="AX934" s="68"/>
      <c r="AY934" s="68"/>
      <c r="AZ934" s="68"/>
      <c r="BA934" s="68"/>
      <c r="BB934" s="68"/>
      <c r="BC934" s="68"/>
      <c r="BD934" s="68"/>
      <c r="BE934" s="68"/>
      <c r="BF934" s="68"/>
    </row>
    <row r="935" spans="1:58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68"/>
      <c r="AV935" s="68"/>
      <c r="AW935" s="68"/>
      <c r="AX935" s="68"/>
      <c r="AY935" s="68"/>
      <c r="AZ935" s="68"/>
      <c r="BA935" s="68"/>
      <c r="BB935" s="68"/>
      <c r="BC935" s="68"/>
      <c r="BD935" s="68"/>
      <c r="BE935" s="68"/>
      <c r="BF935" s="68"/>
    </row>
    <row r="936" spans="1:58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68"/>
      <c r="AW936" s="68"/>
      <c r="AX936" s="68"/>
      <c r="AY936" s="68"/>
      <c r="AZ936" s="68"/>
      <c r="BA936" s="68"/>
      <c r="BB936" s="68"/>
      <c r="BC936" s="68"/>
      <c r="BD936" s="68"/>
      <c r="BE936" s="68"/>
      <c r="BF936" s="68"/>
    </row>
    <row r="937" spans="1:58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68"/>
      <c r="AV937" s="68"/>
      <c r="AW937" s="68"/>
      <c r="AX937" s="68"/>
      <c r="AY937" s="68"/>
      <c r="AZ937" s="68"/>
      <c r="BA937" s="68"/>
      <c r="BB937" s="68"/>
      <c r="BC937" s="68"/>
      <c r="BD937" s="68"/>
      <c r="BE937" s="68"/>
      <c r="BF937" s="68"/>
    </row>
    <row r="938" spans="1:58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68"/>
      <c r="AW938" s="68"/>
      <c r="AX938" s="68"/>
      <c r="AY938" s="68"/>
      <c r="AZ938" s="68"/>
      <c r="BA938" s="68"/>
      <c r="BB938" s="68"/>
      <c r="BC938" s="68"/>
      <c r="BD938" s="68"/>
      <c r="BE938" s="68"/>
      <c r="BF938" s="68"/>
    </row>
    <row r="939" spans="1:58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68"/>
      <c r="AW939" s="68"/>
      <c r="AX939" s="68"/>
      <c r="AY939" s="68"/>
      <c r="AZ939" s="68"/>
      <c r="BA939" s="68"/>
      <c r="BB939" s="68"/>
      <c r="BC939" s="68"/>
      <c r="BD939" s="68"/>
      <c r="BE939" s="68"/>
      <c r="BF939" s="68"/>
    </row>
    <row r="940" spans="1:58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68"/>
      <c r="AW940" s="68"/>
      <c r="AX940" s="68"/>
      <c r="AY940" s="68"/>
      <c r="AZ940" s="68"/>
      <c r="BA940" s="68"/>
      <c r="BB940" s="68"/>
      <c r="BC940" s="68"/>
      <c r="BD940" s="68"/>
      <c r="BE940" s="68"/>
      <c r="BF940" s="68"/>
    </row>
    <row r="941" spans="1:58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68"/>
      <c r="AW941" s="68"/>
      <c r="AX941" s="68"/>
      <c r="AY941" s="68"/>
      <c r="AZ941" s="68"/>
      <c r="BA941" s="68"/>
      <c r="BB941" s="68"/>
      <c r="BC941" s="68"/>
      <c r="BD941" s="68"/>
      <c r="BE941" s="68"/>
      <c r="BF941" s="68"/>
    </row>
    <row r="942" spans="1:58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68"/>
      <c r="AV942" s="68"/>
      <c r="AW942" s="68"/>
      <c r="AX942" s="68"/>
      <c r="AY942" s="68"/>
      <c r="AZ942" s="68"/>
      <c r="BA942" s="68"/>
      <c r="BB942" s="68"/>
      <c r="BC942" s="68"/>
      <c r="BD942" s="68"/>
      <c r="BE942" s="68"/>
      <c r="BF942" s="68"/>
    </row>
    <row r="943" spans="1:58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68"/>
      <c r="AW943" s="68"/>
      <c r="AX943" s="68"/>
      <c r="AY943" s="68"/>
      <c r="AZ943" s="68"/>
      <c r="BA943" s="68"/>
      <c r="BB943" s="68"/>
      <c r="BC943" s="68"/>
      <c r="BD943" s="68"/>
      <c r="BE943" s="68"/>
      <c r="BF943" s="68"/>
    </row>
    <row r="944" spans="1:58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68"/>
      <c r="AV944" s="68"/>
      <c r="AW944" s="68"/>
      <c r="AX944" s="68"/>
      <c r="AY944" s="68"/>
      <c r="AZ944" s="68"/>
      <c r="BA944" s="68"/>
      <c r="BB944" s="68"/>
      <c r="BC944" s="68"/>
      <c r="BD944" s="68"/>
      <c r="BE944" s="68"/>
      <c r="BF944" s="68"/>
    </row>
    <row r="945" spans="1:58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  <c r="AQ945" s="68"/>
      <c r="AR945" s="68"/>
      <c r="AS945" s="68"/>
      <c r="AT945" s="68"/>
      <c r="AU945" s="68"/>
      <c r="AV945" s="68"/>
      <c r="AW945" s="68"/>
      <c r="AX945" s="68"/>
      <c r="AY945" s="68"/>
      <c r="AZ945" s="68"/>
      <c r="BA945" s="68"/>
      <c r="BB945" s="68"/>
      <c r="BC945" s="68"/>
      <c r="BD945" s="68"/>
      <c r="BE945" s="68"/>
      <c r="BF945" s="68"/>
    </row>
    <row r="946" spans="1:58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68"/>
      <c r="AV946" s="68"/>
      <c r="AW946" s="68"/>
      <c r="AX946" s="68"/>
      <c r="AY946" s="68"/>
      <c r="AZ946" s="68"/>
      <c r="BA946" s="68"/>
      <c r="BB946" s="68"/>
      <c r="BC946" s="68"/>
      <c r="BD946" s="68"/>
      <c r="BE946" s="68"/>
      <c r="BF946" s="68"/>
    </row>
    <row r="947" spans="1:58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68"/>
      <c r="AW947" s="68"/>
      <c r="AX947" s="68"/>
      <c r="AY947" s="68"/>
      <c r="AZ947" s="68"/>
      <c r="BA947" s="68"/>
      <c r="BB947" s="68"/>
      <c r="BC947" s="68"/>
      <c r="BD947" s="68"/>
      <c r="BE947" s="68"/>
      <c r="BF947" s="68"/>
    </row>
    <row r="948" spans="1:58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</row>
    <row r="949" spans="1:58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</row>
    <row r="950" spans="1:58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</row>
    <row r="951" spans="1:58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68"/>
      <c r="AW951" s="68"/>
      <c r="AX951" s="68"/>
      <c r="AY951" s="68"/>
      <c r="AZ951" s="68"/>
      <c r="BA951" s="68"/>
      <c r="BB951" s="68"/>
      <c r="BC951" s="68"/>
      <c r="BD951" s="68"/>
      <c r="BE951" s="68"/>
      <c r="BF951" s="68"/>
    </row>
    <row r="952" spans="1:58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68"/>
      <c r="AX952" s="68"/>
      <c r="AY952" s="68"/>
      <c r="AZ952" s="68"/>
      <c r="BA952" s="68"/>
      <c r="BB952" s="68"/>
      <c r="BC952" s="68"/>
      <c r="BD952" s="68"/>
      <c r="BE952" s="68"/>
      <c r="BF952" s="68"/>
    </row>
    <row r="953" spans="1:58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68"/>
      <c r="AW953" s="68"/>
      <c r="AX953" s="68"/>
      <c r="AY953" s="68"/>
      <c r="AZ953" s="68"/>
      <c r="BA953" s="68"/>
      <c r="BB953" s="68"/>
      <c r="BC953" s="68"/>
      <c r="BD953" s="68"/>
      <c r="BE953" s="68"/>
      <c r="BF953" s="68"/>
    </row>
    <row r="954" spans="1:58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68"/>
      <c r="AX954" s="68"/>
      <c r="AY954" s="68"/>
      <c r="AZ954" s="68"/>
      <c r="BA954" s="68"/>
      <c r="BB954" s="68"/>
      <c r="BC954" s="68"/>
      <c r="BD954" s="68"/>
      <c r="BE954" s="68"/>
      <c r="BF954" s="68"/>
    </row>
    <row r="955" spans="1:58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68"/>
      <c r="AV955" s="68"/>
      <c r="AW955" s="68"/>
      <c r="AX955" s="68"/>
      <c r="AY955" s="68"/>
      <c r="AZ955" s="68"/>
      <c r="BA955" s="68"/>
      <c r="BB955" s="68"/>
      <c r="BC955" s="68"/>
      <c r="BD955" s="68"/>
      <c r="BE955" s="68"/>
      <c r="BF955" s="68"/>
    </row>
    <row r="956" spans="1:58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</row>
    <row r="957" spans="1:58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68"/>
      <c r="AV957" s="68"/>
      <c r="AW957" s="68"/>
      <c r="AX957" s="68"/>
      <c r="AY957" s="68"/>
      <c r="AZ957" s="68"/>
      <c r="BA957" s="68"/>
      <c r="BB957" s="68"/>
      <c r="BC957" s="68"/>
      <c r="BD957" s="68"/>
      <c r="BE957" s="68"/>
      <c r="BF957" s="68"/>
    </row>
    <row r="958" spans="1:58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68"/>
      <c r="AW958" s="68"/>
      <c r="AX958" s="68"/>
      <c r="AY958" s="68"/>
      <c r="AZ958" s="68"/>
      <c r="BA958" s="68"/>
      <c r="BB958" s="68"/>
      <c r="BC958" s="68"/>
      <c r="BD958" s="68"/>
      <c r="BE958" s="68"/>
      <c r="BF958" s="68"/>
    </row>
    <row r="959" spans="1:58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</row>
    <row r="960" spans="1:58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68"/>
      <c r="AW960" s="68"/>
      <c r="AX960" s="68"/>
      <c r="AY960" s="68"/>
      <c r="AZ960" s="68"/>
      <c r="BA960" s="68"/>
      <c r="BB960" s="68"/>
      <c r="BC960" s="68"/>
      <c r="BD960" s="68"/>
      <c r="BE960" s="68"/>
      <c r="BF960" s="68"/>
    </row>
    <row r="961" spans="1:58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68"/>
      <c r="AW961" s="68"/>
      <c r="AX961" s="68"/>
      <c r="AY961" s="68"/>
      <c r="AZ961" s="68"/>
      <c r="BA961" s="68"/>
      <c r="BB961" s="68"/>
      <c r="BC961" s="68"/>
      <c r="BD961" s="68"/>
      <c r="BE961" s="68"/>
      <c r="BF961" s="68"/>
    </row>
    <row r="962" spans="1:58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68"/>
      <c r="AV962" s="68"/>
      <c r="AW962" s="68"/>
      <c r="AX962" s="68"/>
      <c r="AY962" s="68"/>
      <c r="AZ962" s="68"/>
      <c r="BA962" s="68"/>
      <c r="BB962" s="68"/>
      <c r="BC962" s="68"/>
      <c r="BD962" s="68"/>
      <c r="BE962" s="68"/>
      <c r="BF962" s="68"/>
    </row>
    <row r="963" spans="1:58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68"/>
      <c r="AW963" s="68"/>
      <c r="AX963" s="68"/>
      <c r="AY963" s="68"/>
      <c r="AZ963" s="68"/>
      <c r="BA963" s="68"/>
      <c r="BB963" s="68"/>
      <c r="BC963" s="68"/>
      <c r="BD963" s="68"/>
      <c r="BE963" s="68"/>
      <c r="BF963" s="68"/>
    </row>
    <row r="964" spans="1:58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68"/>
      <c r="AV964" s="68"/>
      <c r="AW964" s="68"/>
      <c r="AX964" s="68"/>
      <c r="AY964" s="68"/>
      <c r="AZ964" s="68"/>
      <c r="BA964" s="68"/>
      <c r="BB964" s="68"/>
      <c r="BC964" s="68"/>
      <c r="BD964" s="68"/>
      <c r="BE964" s="68"/>
      <c r="BF964" s="68"/>
    </row>
    <row r="965" spans="1:58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68"/>
      <c r="AW965" s="68"/>
      <c r="AX965" s="68"/>
      <c r="AY965" s="68"/>
      <c r="AZ965" s="68"/>
      <c r="BA965" s="68"/>
      <c r="BB965" s="68"/>
      <c r="BC965" s="68"/>
      <c r="BD965" s="68"/>
      <c r="BE965" s="68"/>
      <c r="BF965" s="68"/>
    </row>
    <row r="966" spans="1:58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68"/>
      <c r="AW966" s="68"/>
      <c r="AX966" s="68"/>
      <c r="AY966" s="68"/>
      <c r="AZ966" s="68"/>
      <c r="BA966" s="68"/>
      <c r="BB966" s="68"/>
      <c r="BC966" s="68"/>
      <c r="BD966" s="68"/>
      <c r="BE966" s="68"/>
      <c r="BF966" s="68"/>
    </row>
    <row r="967" spans="1:58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68"/>
      <c r="AV967" s="68"/>
      <c r="AW967" s="68"/>
      <c r="AX967" s="68"/>
      <c r="AY967" s="68"/>
      <c r="AZ967" s="68"/>
      <c r="BA967" s="68"/>
      <c r="BB967" s="68"/>
      <c r="BC967" s="68"/>
      <c r="BD967" s="68"/>
      <c r="BE967" s="68"/>
      <c r="BF967" s="68"/>
    </row>
    <row r="968" spans="1:58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68"/>
      <c r="AW968" s="68"/>
      <c r="AX968" s="68"/>
      <c r="AY968" s="68"/>
      <c r="AZ968" s="68"/>
      <c r="BA968" s="68"/>
      <c r="BB968" s="68"/>
      <c r="BC968" s="68"/>
      <c r="BD968" s="68"/>
      <c r="BE968" s="68"/>
      <c r="BF968" s="68"/>
    </row>
    <row r="969" spans="1:58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  <c r="AR969" s="68"/>
      <c r="AS969" s="68"/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</row>
    <row r="970" spans="1:58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68"/>
      <c r="AX970" s="68"/>
      <c r="AY970" s="68"/>
      <c r="AZ970" s="68"/>
      <c r="BA970" s="68"/>
      <c r="BB970" s="68"/>
      <c r="BC970" s="68"/>
      <c r="BD970" s="68"/>
      <c r="BE970" s="68"/>
      <c r="BF970" s="68"/>
    </row>
    <row r="971" spans="1:58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68"/>
      <c r="AV971" s="68"/>
      <c r="AW971" s="68"/>
      <c r="AX971" s="68"/>
      <c r="AY971" s="68"/>
      <c r="AZ971" s="68"/>
      <c r="BA971" s="68"/>
      <c r="BB971" s="68"/>
      <c r="BC971" s="68"/>
      <c r="BD971" s="68"/>
      <c r="BE971" s="68"/>
      <c r="BF971" s="68"/>
    </row>
    <row r="972" spans="1:58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68"/>
      <c r="AV972" s="68"/>
      <c r="AW972" s="68"/>
      <c r="AX972" s="68"/>
      <c r="AY972" s="68"/>
      <c r="AZ972" s="68"/>
      <c r="BA972" s="68"/>
      <c r="BB972" s="68"/>
      <c r="BC972" s="68"/>
      <c r="BD972" s="68"/>
      <c r="BE972" s="68"/>
      <c r="BF972" s="68"/>
    </row>
    <row r="973" spans="1:58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68"/>
      <c r="AV973" s="68"/>
      <c r="AW973" s="68"/>
      <c r="AX973" s="68"/>
      <c r="AY973" s="68"/>
      <c r="AZ973" s="68"/>
      <c r="BA973" s="68"/>
      <c r="BB973" s="68"/>
      <c r="BC973" s="68"/>
      <c r="BD973" s="68"/>
      <c r="BE973" s="68"/>
      <c r="BF973" s="68"/>
    </row>
    <row r="974" spans="1:58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68"/>
      <c r="AV974" s="68"/>
      <c r="AW974" s="68"/>
      <c r="AX974" s="68"/>
      <c r="AY974" s="68"/>
      <c r="AZ974" s="68"/>
      <c r="BA974" s="68"/>
      <c r="BB974" s="68"/>
      <c r="BC974" s="68"/>
      <c r="BD974" s="68"/>
      <c r="BE974" s="68"/>
      <c r="BF974" s="68"/>
    </row>
    <row r="975" spans="1:58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68"/>
      <c r="AV975" s="68"/>
      <c r="AW975" s="68"/>
      <c r="AX975" s="68"/>
      <c r="AY975" s="68"/>
      <c r="AZ975" s="68"/>
      <c r="BA975" s="68"/>
      <c r="BB975" s="68"/>
      <c r="BC975" s="68"/>
      <c r="BD975" s="68"/>
      <c r="BE975" s="68"/>
      <c r="BF975" s="68"/>
    </row>
    <row r="976" spans="1:58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68"/>
      <c r="AV976" s="68"/>
      <c r="AW976" s="68"/>
      <c r="AX976" s="68"/>
      <c r="AY976" s="68"/>
      <c r="AZ976" s="68"/>
      <c r="BA976" s="68"/>
      <c r="BB976" s="68"/>
      <c r="BC976" s="68"/>
      <c r="BD976" s="68"/>
      <c r="BE976" s="68"/>
      <c r="BF976" s="68"/>
    </row>
    <row r="977" spans="1:58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68"/>
      <c r="AV977" s="68"/>
      <c r="AW977" s="68"/>
      <c r="AX977" s="68"/>
      <c r="AY977" s="68"/>
      <c r="AZ977" s="68"/>
      <c r="BA977" s="68"/>
      <c r="BB977" s="68"/>
      <c r="BC977" s="68"/>
      <c r="BD977" s="68"/>
      <c r="BE977" s="68"/>
      <c r="BF977" s="68"/>
    </row>
    <row r="978" spans="1:58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68"/>
      <c r="AW978" s="68"/>
      <c r="AX978" s="68"/>
      <c r="AY978" s="68"/>
      <c r="AZ978" s="68"/>
      <c r="BA978" s="68"/>
      <c r="BB978" s="68"/>
      <c r="BC978" s="68"/>
      <c r="BD978" s="68"/>
      <c r="BE978" s="68"/>
      <c r="BF978" s="68"/>
    </row>
    <row r="979" spans="1:58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</row>
    <row r="980" spans="1:58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68"/>
      <c r="AW980" s="68"/>
      <c r="AX980" s="68"/>
      <c r="AY980" s="68"/>
      <c r="AZ980" s="68"/>
      <c r="BA980" s="68"/>
      <c r="BB980" s="68"/>
      <c r="BC980" s="68"/>
      <c r="BD980" s="68"/>
      <c r="BE980" s="68"/>
      <c r="BF980" s="68"/>
    </row>
    <row r="981" spans="1:58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</row>
    <row r="982" spans="1:58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</row>
    <row r="983" spans="1:58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</row>
    <row r="984" spans="1:58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68"/>
      <c r="AW984" s="68"/>
      <c r="AX984" s="68"/>
      <c r="AY984" s="68"/>
      <c r="AZ984" s="68"/>
      <c r="BA984" s="68"/>
      <c r="BB984" s="68"/>
      <c r="BC984" s="68"/>
      <c r="BD984" s="68"/>
      <c r="BE984" s="68"/>
      <c r="BF984" s="68"/>
    </row>
    <row r="985" spans="1:58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</row>
    <row r="986" spans="1:58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</row>
    <row r="987" spans="1:58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</row>
    <row r="988" spans="1:58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</row>
    <row r="989" spans="1:58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68"/>
      <c r="AW989" s="68"/>
      <c r="AX989" s="68"/>
      <c r="AY989" s="68"/>
      <c r="AZ989" s="68"/>
      <c r="BA989" s="68"/>
      <c r="BB989" s="68"/>
      <c r="BC989" s="68"/>
      <c r="BD989" s="68"/>
      <c r="BE989" s="68"/>
      <c r="BF989" s="68"/>
    </row>
    <row r="990" spans="1:58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</row>
    <row r="991" spans="1:58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</row>
    <row r="992" spans="1:58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</row>
    <row r="993" spans="1:58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68"/>
      <c r="AX993" s="68"/>
      <c r="AY993" s="68"/>
      <c r="AZ993" s="68"/>
      <c r="BA993" s="68"/>
      <c r="BB993" s="68"/>
      <c r="BC993" s="68"/>
      <c r="BD993" s="68"/>
      <c r="BE993" s="68"/>
      <c r="BF993" s="68"/>
    </row>
    <row r="994" spans="1:58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</row>
    <row r="995" spans="1:58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68"/>
      <c r="AX995" s="68"/>
      <c r="AY995" s="68"/>
      <c r="AZ995" s="68"/>
      <c r="BA995" s="68"/>
      <c r="BB995" s="68"/>
      <c r="BC995" s="68"/>
      <c r="BD995" s="68"/>
      <c r="BE995" s="68"/>
      <c r="BF995" s="68"/>
    </row>
    <row r="996" spans="1:58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68"/>
      <c r="AW996" s="68"/>
      <c r="AX996" s="68"/>
      <c r="AY996" s="68"/>
      <c r="AZ996" s="68"/>
      <c r="BA996" s="68"/>
      <c r="BB996" s="68"/>
      <c r="BC996" s="68"/>
      <c r="BD996" s="68"/>
      <c r="BE996" s="68"/>
      <c r="BF996" s="68"/>
    </row>
    <row r="997" spans="1:58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68"/>
      <c r="AV997" s="68"/>
      <c r="AW997" s="68"/>
      <c r="AX997" s="68"/>
      <c r="AY997" s="68"/>
      <c r="AZ997" s="68"/>
      <c r="BA997" s="68"/>
      <c r="BB997" s="68"/>
      <c r="BC997" s="68"/>
      <c r="BD997" s="68"/>
      <c r="BE997" s="68"/>
      <c r="BF997" s="68"/>
    </row>
    <row r="998" spans="1:58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</row>
    <row r="999" spans="1:58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  <c r="AP999" s="68"/>
      <c r="AQ999" s="68"/>
      <c r="AR999" s="68"/>
      <c r="AS999" s="68"/>
      <c r="AT999" s="68"/>
      <c r="AU999" s="68"/>
      <c r="AV999" s="68"/>
      <c r="AW999" s="68"/>
      <c r="AX999" s="68"/>
      <c r="AY999" s="68"/>
      <c r="AZ999" s="68"/>
      <c r="BA999" s="68"/>
      <c r="BB999" s="68"/>
      <c r="BC999" s="68"/>
      <c r="BD999" s="68"/>
      <c r="BE999" s="68"/>
      <c r="BF999" s="68"/>
    </row>
    <row r="1000" spans="1:58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  <c r="AP1000" s="68"/>
      <c r="AQ1000" s="68"/>
      <c r="AR1000" s="68"/>
      <c r="AS1000" s="68"/>
      <c r="AT1000" s="68"/>
      <c r="AU1000" s="68"/>
      <c r="AV1000" s="68"/>
      <c r="AW1000" s="68"/>
      <c r="AX1000" s="68"/>
      <c r="AY1000" s="68"/>
      <c r="AZ1000" s="68"/>
      <c r="BA1000" s="68"/>
      <c r="BB1000" s="68"/>
      <c r="BC1000" s="68"/>
      <c r="BD1000" s="68"/>
      <c r="BE1000" s="68"/>
      <c r="BF1000" s="68"/>
    </row>
    <row r="1001" spans="1:58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8"/>
      <c r="AM1001" s="68"/>
      <c r="AN1001" s="68"/>
      <c r="AO1001" s="68"/>
      <c r="AP1001" s="68"/>
      <c r="AQ1001" s="68"/>
      <c r="AR1001" s="68"/>
      <c r="AS1001" s="68"/>
      <c r="AT1001" s="68"/>
      <c r="AU1001" s="68"/>
      <c r="AV1001" s="68"/>
      <c r="AW1001" s="68"/>
      <c r="AX1001" s="68"/>
      <c r="AY1001" s="68"/>
      <c r="AZ1001" s="68"/>
      <c r="BA1001" s="68"/>
      <c r="BB1001" s="68"/>
      <c r="BC1001" s="68"/>
      <c r="BD1001" s="68"/>
      <c r="BE1001" s="68"/>
      <c r="BF1001" s="68"/>
    </row>
    <row r="1002" spans="1:58">
      <c r="A1002" s="68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8"/>
      <c r="AM1002" s="68"/>
      <c r="AN1002" s="68"/>
      <c r="AO1002" s="68"/>
      <c r="AP1002" s="68"/>
      <c r="AQ1002" s="68"/>
      <c r="AR1002" s="68"/>
      <c r="AS1002" s="68"/>
      <c r="AT1002" s="68"/>
      <c r="AU1002" s="68"/>
      <c r="AV1002" s="68"/>
      <c r="AW1002" s="68"/>
      <c r="AX1002" s="68"/>
      <c r="AY1002" s="68"/>
      <c r="AZ1002" s="68"/>
      <c r="BA1002" s="68"/>
      <c r="BB1002" s="68"/>
      <c r="BC1002" s="68"/>
      <c r="BD1002" s="68"/>
      <c r="BE1002" s="68"/>
      <c r="BF1002" s="68"/>
    </row>
    <row r="1003" spans="1:58">
      <c r="A1003" s="68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  <c r="AP1003" s="68"/>
      <c r="AQ1003" s="68"/>
      <c r="AR1003" s="68"/>
      <c r="AS1003" s="68"/>
      <c r="AT1003" s="68"/>
      <c r="AU1003" s="68"/>
      <c r="AV1003" s="68"/>
      <c r="AW1003" s="68"/>
      <c r="AX1003" s="68"/>
      <c r="AY1003" s="68"/>
      <c r="AZ1003" s="68"/>
      <c r="BA1003" s="68"/>
      <c r="BB1003" s="68"/>
      <c r="BC1003" s="68"/>
      <c r="BD1003" s="68"/>
      <c r="BE1003" s="68"/>
      <c r="BF1003" s="68"/>
    </row>
    <row r="1004" spans="1:58">
      <c r="A1004" s="68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  <c r="AP1004" s="68"/>
      <c r="AQ1004" s="68"/>
      <c r="AR1004" s="68"/>
      <c r="AS1004" s="68"/>
      <c r="AT1004" s="68"/>
      <c r="AU1004" s="68"/>
      <c r="AV1004" s="68"/>
      <c r="AW1004" s="68"/>
      <c r="AX1004" s="68"/>
      <c r="AY1004" s="68"/>
      <c r="AZ1004" s="68"/>
      <c r="BA1004" s="68"/>
      <c r="BB1004" s="68"/>
      <c r="BC1004" s="68"/>
      <c r="BD1004" s="68"/>
      <c r="BE1004" s="68"/>
      <c r="BF1004" s="68"/>
    </row>
    <row r="1005" spans="1:58">
      <c r="A1005" s="68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8"/>
      <c r="AM1005" s="68"/>
      <c r="AN1005" s="68"/>
      <c r="AO1005" s="68"/>
      <c r="AP1005" s="68"/>
      <c r="AQ1005" s="68"/>
      <c r="AR1005" s="68"/>
      <c r="AS1005" s="68"/>
      <c r="AT1005" s="68"/>
      <c r="AU1005" s="68"/>
      <c r="AV1005" s="68"/>
      <c r="AW1005" s="68"/>
      <c r="AX1005" s="68"/>
      <c r="AY1005" s="68"/>
      <c r="AZ1005" s="68"/>
      <c r="BA1005" s="68"/>
      <c r="BB1005" s="68"/>
      <c r="BC1005" s="68"/>
      <c r="BD1005" s="68"/>
      <c r="BE1005" s="68"/>
      <c r="BF1005" s="68"/>
    </row>
    <row r="1006" spans="1:58">
      <c r="A1006" s="68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8"/>
      <c r="AM1006" s="68"/>
      <c r="AN1006" s="68"/>
      <c r="AO1006" s="68"/>
      <c r="AP1006" s="68"/>
      <c r="AQ1006" s="68"/>
      <c r="AR1006" s="68"/>
      <c r="AS1006" s="68"/>
      <c r="AT1006" s="68"/>
      <c r="AU1006" s="68"/>
      <c r="AV1006" s="68"/>
      <c r="AW1006" s="68"/>
      <c r="AX1006" s="68"/>
      <c r="AY1006" s="68"/>
      <c r="AZ1006" s="68"/>
      <c r="BA1006" s="68"/>
      <c r="BB1006" s="68"/>
      <c r="BC1006" s="68"/>
      <c r="BD1006" s="68"/>
      <c r="BE1006" s="68"/>
      <c r="BF1006" s="68"/>
    </row>
    <row r="1007" spans="1:58">
      <c r="A1007" s="68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  <c r="AP1007" s="68"/>
      <c r="AQ1007" s="68"/>
      <c r="AR1007" s="68"/>
      <c r="AS1007" s="68"/>
      <c r="AT1007" s="68"/>
      <c r="AU1007" s="68"/>
      <c r="AV1007" s="68"/>
      <c r="AW1007" s="68"/>
      <c r="AX1007" s="68"/>
      <c r="AY1007" s="68"/>
      <c r="AZ1007" s="68"/>
      <c r="BA1007" s="68"/>
      <c r="BB1007" s="68"/>
      <c r="BC1007" s="68"/>
      <c r="BD1007" s="68"/>
      <c r="BE1007" s="68"/>
      <c r="BF1007" s="68"/>
    </row>
    <row r="1008" spans="1:58">
      <c r="A1008" s="68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68"/>
      <c r="AW1008" s="68"/>
      <c r="AX1008" s="68"/>
      <c r="AY1008" s="68"/>
      <c r="AZ1008" s="68"/>
      <c r="BA1008" s="68"/>
      <c r="BB1008" s="68"/>
      <c r="BC1008" s="68"/>
      <c r="BD1008" s="68"/>
      <c r="BE1008" s="68"/>
      <c r="BF1008" s="68"/>
    </row>
    <row r="1009" spans="1:58">
      <c r="A1009" s="68"/>
      <c r="B1009" s="68"/>
      <c r="C1009" s="68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68"/>
      <c r="AW1009" s="68"/>
      <c r="AX1009" s="68"/>
      <c r="AY1009" s="68"/>
      <c r="AZ1009" s="68"/>
      <c r="BA1009" s="68"/>
      <c r="BB1009" s="68"/>
      <c r="BC1009" s="68"/>
      <c r="BD1009" s="68"/>
      <c r="BE1009" s="68"/>
      <c r="BF1009" s="68"/>
    </row>
    <row r="1010" spans="1:58">
      <c r="A1010" s="68"/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68"/>
      <c r="AW1010" s="68"/>
      <c r="AX1010" s="68"/>
      <c r="AY1010" s="68"/>
      <c r="AZ1010" s="68"/>
      <c r="BA1010" s="68"/>
      <c r="BB1010" s="68"/>
      <c r="BC1010" s="68"/>
      <c r="BD1010" s="68"/>
      <c r="BE1010" s="68"/>
      <c r="BF1010" s="68"/>
    </row>
    <row r="1011" spans="1:58">
      <c r="A1011" s="68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68"/>
      <c r="AX1011" s="68"/>
      <c r="AY1011" s="68"/>
      <c r="AZ1011" s="68"/>
      <c r="BA1011" s="68"/>
      <c r="BB1011" s="68"/>
      <c r="BC1011" s="68"/>
      <c r="BD1011" s="68"/>
      <c r="BE1011" s="68"/>
      <c r="BF1011" s="68"/>
    </row>
    <row r="1012" spans="1:58">
      <c r="A1012" s="68"/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68"/>
      <c r="AW1012" s="68"/>
      <c r="AX1012" s="68"/>
      <c r="AY1012" s="68"/>
      <c r="AZ1012" s="68"/>
      <c r="BA1012" s="68"/>
      <c r="BB1012" s="68"/>
      <c r="BC1012" s="68"/>
      <c r="BD1012" s="68"/>
      <c r="BE1012" s="68"/>
      <c r="BF1012" s="68"/>
    </row>
    <row r="1013" spans="1:58">
      <c r="A1013" s="68"/>
      <c r="B1013" s="68"/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  <c r="AP1013" s="68"/>
      <c r="AQ1013" s="68"/>
      <c r="AR1013" s="68"/>
      <c r="AS1013" s="68"/>
      <c r="AT1013" s="68"/>
      <c r="AU1013" s="68"/>
      <c r="AV1013" s="68"/>
      <c r="AW1013" s="68"/>
      <c r="AX1013" s="68"/>
      <c r="AY1013" s="68"/>
      <c r="AZ1013" s="68"/>
      <c r="BA1013" s="68"/>
      <c r="BB1013" s="68"/>
      <c r="BC1013" s="68"/>
      <c r="BD1013" s="68"/>
      <c r="BE1013" s="68"/>
      <c r="BF1013" s="68"/>
    </row>
    <row r="1014" spans="1:58">
      <c r="A1014" s="68"/>
      <c r="B1014" s="68"/>
      <c r="C1014" s="68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8"/>
      <c r="AM1014" s="68"/>
      <c r="AN1014" s="68"/>
      <c r="AO1014" s="68"/>
      <c r="AP1014" s="68"/>
      <c r="AQ1014" s="68"/>
      <c r="AR1014" s="68"/>
      <c r="AS1014" s="68"/>
      <c r="AT1014" s="68"/>
      <c r="AU1014" s="68"/>
      <c r="AV1014" s="68"/>
      <c r="AW1014" s="68"/>
      <c r="AX1014" s="68"/>
      <c r="AY1014" s="68"/>
      <c r="AZ1014" s="68"/>
      <c r="BA1014" s="68"/>
      <c r="BB1014" s="68"/>
      <c r="BC1014" s="68"/>
      <c r="BD1014" s="68"/>
      <c r="BE1014" s="68"/>
      <c r="BF1014" s="68"/>
    </row>
    <row r="1015" spans="1:58">
      <c r="A1015" s="68"/>
      <c r="B1015" s="68"/>
      <c r="C1015" s="68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8"/>
      <c r="AM1015" s="68"/>
      <c r="AN1015" s="68"/>
      <c r="AO1015" s="68"/>
      <c r="AP1015" s="68"/>
      <c r="AQ1015" s="68"/>
      <c r="AR1015" s="68"/>
      <c r="AS1015" s="68"/>
      <c r="AT1015" s="68"/>
      <c r="AU1015" s="68"/>
      <c r="AV1015" s="68"/>
      <c r="AW1015" s="68"/>
      <c r="AX1015" s="68"/>
      <c r="AY1015" s="68"/>
      <c r="AZ1015" s="68"/>
      <c r="BA1015" s="68"/>
      <c r="BB1015" s="68"/>
      <c r="BC1015" s="68"/>
      <c r="BD1015" s="68"/>
      <c r="BE1015" s="68"/>
      <c r="BF1015" s="68"/>
    </row>
    <row r="1016" spans="1:58">
      <c r="A1016" s="68"/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  <c r="AP1016" s="68"/>
      <c r="AQ1016" s="68"/>
      <c r="AR1016" s="68"/>
      <c r="AS1016" s="68"/>
      <c r="AT1016" s="68"/>
      <c r="AU1016" s="68"/>
      <c r="AV1016" s="68"/>
      <c r="AW1016" s="68"/>
      <c r="AX1016" s="68"/>
      <c r="AY1016" s="68"/>
      <c r="AZ1016" s="68"/>
      <c r="BA1016" s="68"/>
      <c r="BB1016" s="68"/>
      <c r="BC1016" s="68"/>
      <c r="BD1016" s="68"/>
      <c r="BE1016" s="68"/>
      <c r="BF1016" s="68"/>
    </row>
    <row r="1017" spans="1:58">
      <c r="A1017" s="68"/>
      <c r="B1017" s="68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8"/>
      <c r="AM1017" s="68"/>
      <c r="AN1017" s="68"/>
      <c r="AO1017" s="68"/>
      <c r="AP1017" s="68"/>
      <c r="AQ1017" s="68"/>
      <c r="AR1017" s="68"/>
      <c r="AS1017" s="68"/>
      <c r="AT1017" s="68"/>
      <c r="AU1017" s="68"/>
      <c r="AV1017" s="68"/>
      <c r="AW1017" s="68"/>
      <c r="AX1017" s="68"/>
      <c r="AY1017" s="68"/>
      <c r="AZ1017" s="68"/>
      <c r="BA1017" s="68"/>
      <c r="BB1017" s="68"/>
      <c r="BC1017" s="68"/>
      <c r="BD1017" s="68"/>
      <c r="BE1017" s="68"/>
      <c r="BF1017" s="68"/>
    </row>
    <row r="1018" spans="1:58">
      <c r="A1018" s="68"/>
      <c r="B1018" s="68"/>
      <c r="C1018" s="68"/>
      <c r="D1018" s="68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8"/>
      <c r="AM1018" s="68"/>
      <c r="AN1018" s="68"/>
      <c r="AO1018" s="68"/>
      <c r="AP1018" s="68"/>
      <c r="AQ1018" s="68"/>
      <c r="AR1018" s="68"/>
      <c r="AS1018" s="68"/>
      <c r="AT1018" s="68"/>
      <c r="AU1018" s="68"/>
      <c r="AV1018" s="68"/>
      <c r="AW1018" s="68"/>
      <c r="AX1018" s="68"/>
      <c r="AY1018" s="68"/>
      <c r="AZ1018" s="68"/>
      <c r="BA1018" s="68"/>
      <c r="BB1018" s="68"/>
      <c r="BC1018" s="68"/>
      <c r="BD1018" s="68"/>
      <c r="BE1018" s="68"/>
      <c r="BF1018" s="68"/>
    </row>
    <row r="1019" spans="1:58">
      <c r="A1019" s="68"/>
      <c r="B1019" s="68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  <c r="AP1019" s="68"/>
      <c r="AQ1019" s="68"/>
      <c r="AR1019" s="68"/>
      <c r="AS1019" s="68"/>
      <c r="AT1019" s="68"/>
      <c r="AU1019" s="68"/>
      <c r="AV1019" s="68"/>
      <c r="AW1019" s="68"/>
      <c r="AX1019" s="68"/>
      <c r="AY1019" s="68"/>
      <c r="AZ1019" s="68"/>
      <c r="BA1019" s="68"/>
      <c r="BB1019" s="68"/>
      <c r="BC1019" s="68"/>
      <c r="BD1019" s="68"/>
      <c r="BE1019" s="68"/>
      <c r="BF1019" s="68"/>
    </row>
    <row r="1020" spans="1:58">
      <c r="A1020" s="68"/>
      <c r="B1020" s="68"/>
      <c r="C1020" s="68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8"/>
      <c r="AM1020" s="68"/>
      <c r="AN1020" s="68"/>
      <c r="AO1020" s="68"/>
      <c r="AP1020" s="68"/>
      <c r="AQ1020" s="68"/>
      <c r="AR1020" s="68"/>
      <c r="AS1020" s="68"/>
      <c r="AT1020" s="68"/>
      <c r="AU1020" s="68"/>
      <c r="AV1020" s="68"/>
      <c r="AW1020" s="68"/>
      <c r="AX1020" s="68"/>
      <c r="AY1020" s="68"/>
      <c r="AZ1020" s="68"/>
      <c r="BA1020" s="68"/>
      <c r="BB1020" s="68"/>
      <c r="BC1020" s="68"/>
      <c r="BD1020" s="68"/>
      <c r="BE1020" s="68"/>
      <c r="BF1020" s="68"/>
    </row>
    <row r="1021" spans="1:58">
      <c r="A1021" s="68"/>
      <c r="B1021" s="68"/>
      <c r="C1021" s="68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8"/>
      <c r="AM1021" s="68"/>
      <c r="AN1021" s="68"/>
      <c r="AO1021" s="68"/>
      <c r="AP1021" s="68"/>
      <c r="AQ1021" s="68"/>
      <c r="AR1021" s="68"/>
      <c r="AS1021" s="68"/>
      <c r="AT1021" s="68"/>
      <c r="AU1021" s="68"/>
      <c r="AV1021" s="68"/>
      <c r="AW1021" s="68"/>
      <c r="AX1021" s="68"/>
      <c r="AY1021" s="68"/>
      <c r="AZ1021" s="68"/>
      <c r="BA1021" s="68"/>
      <c r="BB1021" s="68"/>
      <c r="BC1021" s="68"/>
      <c r="BD1021" s="68"/>
      <c r="BE1021" s="68"/>
      <c r="BF1021" s="68"/>
    </row>
    <row r="1022" spans="1:58">
      <c r="A1022" s="68"/>
      <c r="B1022" s="68"/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8"/>
      <c r="AM1022" s="68"/>
      <c r="AN1022" s="68"/>
      <c r="AO1022" s="68"/>
      <c r="AP1022" s="68"/>
      <c r="AQ1022" s="68"/>
      <c r="AR1022" s="68"/>
      <c r="AS1022" s="68"/>
      <c r="AT1022" s="68"/>
      <c r="AU1022" s="68"/>
      <c r="AV1022" s="68"/>
      <c r="AW1022" s="68"/>
      <c r="AX1022" s="68"/>
      <c r="AY1022" s="68"/>
      <c r="AZ1022" s="68"/>
      <c r="BA1022" s="68"/>
      <c r="BB1022" s="68"/>
      <c r="BC1022" s="68"/>
      <c r="BD1022" s="68"/>
      <c r="BE1022" s="68"/>
      <c r="BF1022" s="68"/>
    </row>
    <row r="1023" spans="1:58">
      <c r="A1023" s="68"/>
      <c r="B1023" s="68"/>
      <c r="C1023" s="68"/>
      <c r="D1023" s="68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8"/>
      <c r="AM1023" s="68"/>
      <c r="AN1023" s="68"/>
      <c r="AO1023" s="68"/>
      <c r="AP1023" s="68"/>
      <c r="AQ1023" s="68"/>
      <c r="AR1023" s="68"/>
      <c r="AS1023" s="68"/>
      <c r="AT1023" s="68"/>
      <c r="AU1023" s="68"/>
      <c r="AV1023" s="68"/>
      <c r="AW1023" s="68"/>
      <c r="AX1023" s="68"/>
      <c r="AY1023" s="68"/>
      <c r="AZ1023" s="68"/>
      <c r="BA1023" s="68"/>
      <c r="BB1023" s="68"/>
      <c r="BC1023" s="68"/>
      <c r="BD1023" s="68"/>
      <c r="BE1023" s="68"/>
      <c r="BF1023" s="68"/>
    </row>
    <row r="1024" spans="1:58">
      <c r="A1024" s="68"/>
      <c r="B1024" s="68"/>
      <c r="C1024" s="68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  <c r="AP1024" s="68"/>
      <c r="AQ1024" s="68"/>
      <c r="AR1024" s="68"/>
      <c r="AS1024" s="68"/>
      <c r="AT1024" s="68"/>
      <c r="AU1024" s="68"/>
      <c r="AV1024" s="68"/>
      <c r="AW1024" s="68"/>
      <c r="AX1024" s="68"/>
      <c r="AY1024" s="68"/>
      <c r="AZ1024" s="68"/>
      <c r="BA1024" s="68"/>
      <c r="BB1024" s="68"/>
      <c r="BC1024" s="68"/>
      <c r="BD1024" s="68"/>
      <c r="BE1024" s="68"/>
      <c r="BF1024" s="68"/>
    </row>
    <row r="1025" spans="1:58">
      <c r="A1025" s="68"/>
      <c r="B1025" s="68"/>
      <c r="C1025" s="68"/>
      <c r="D1025" s="68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8"/>
      <c r="AM1025" s="68"/>
      <c r="AN1025" s="68"/>
      <c r="AO1025" s="68"/>
      <c r="AP1025" s="68"/>
      <c r="AQ1025" s="68"/>
      <c r="AR1025" s="68"/>
      <c r="AS1025" s="68"/>
      <c r="AT1025" s="68"/>
      <c r="AU1025" s="68"/>
      <c r="AV1025" s="68"/>
      <c r="AW1025" s="68"/>
      <c r="AX1025" s="68"/>
      <c r="AY1025" s="68"/>
      <c r="AZ1025" s="68"/>
      <c r="BA1025" s="68"/>
      <c r="BB1025" s="68"/>
      <c r="BC1025" s="68"/>
      <c r="BD1025" s="68"/>
      <c r="BE1025" s="68"/>
      <c r="BF1025" s="68"/>
    </row>
    <row r="1026" spans="1:58">
      <c r="A1026" s="68"/>
      <c r="B1026" s="68"/>
      <c r="C1026" s="68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  <c r="AP1026" s="68"/>
      <c r="AQ1026" s="68"/>
      <c r="AR1026" s="68"/>
      <c r="AS1026" s="68"/>
      <c r="AT1026" s="68"/>
      <c r="AU1026" s="68"/>
      <c r="AV1026" s="68"/>
      <c r="AW1026" s="68"/>
      <c r="AX1026" s="68"/>
      <c r="AY1026" s="68"/>
      <c r="AZ1026" s="68"/>
      <c r="BA1026" s="68"/>
      <c r="BB1026" s="68"/>
      <c r="BC1026" s="68"/>
      <c r="BD1026" s="68"/>
      <c r="BE1026" s="68"/>
      <c r="BF1026" s="68"/>
    </row>
    <row r="1027" spans="1:58">
      <c r="A1027" s="68"/>
      <c r="B1027" s="68"/>
      <c r="C1027" s="68"/>
      <c r="D1027" s="68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  <c r="AP1027" s="68"/>
      <c r="AQ1027" s="68"/>
      <c r="AR1027" s="68"/>
      <c r="AS1027" s="68"/>
      <c r="AT1027" s="68"/>
      <c r="AU1027" s="68"/>
      <c r="AV1027" s="68"/>
      <c r="AW1027" s="68"/>
      <c r="AX1027" s="68"/>
      <c r="AY1027" s="68"/>
      <c r="AZ1027" s="68"/>
      <c r="BA1027" s="68"/>
      <c r="BB1027" s="68"/>
      <c r="BC1027" s="68"/>
      <c r="BD1027" s="68"/>
      <c r="BE1027" s="68"/>
      <c r="BF1027" s="68"/>
    </row>
    <row r="1028" spans="1:58">
      <c r="A1028" s="68"/>
      <c r="B1028" s="68"/>
      <c r="C1028" s="68"/>
      <c r="D1028" s="68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8"/>
      <c r="AM1028" s="68"/>
      <c r="AN1028" s="68"/>
      <c r="AO1028" s="68"/>
      <c r="AP1028" s="68"/>
      <c r="AQ1028" s="68"/>
      <c r="AR1028" s="68"/>
      <c r="AS1028" s="68"/>
      <c r="AT1028" s="68"/>
      <c r="AU1028" s="68"/>
      <c r="AV1028" s="68"/>
      <c r="AW1028" s="68"/>
      <c r="AX1028" s="68"/>
      <c r="AY1028" s="68"/>
      <c r="AZ1028" s="68"/>
      <c r="BA1028" s="68"/>
      <c r="BB1028" s="68"/>
      <c r="BC1028" s="68"/>
      <c r="BD1028" s="68"/>
      <c r="BE1028" s="68"/>
      <c r="BF1028" s="68"/>
    </row>
    <row r="1029" spans="1:58">
      <c r="A1029" s="68"/>
      <c r="B1029" s="68"/>
      <c r="C1029" s="68"/>
      <c r="D1029" s="68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  <c r="AP1029" s="68"/>
      <c r="AQ1029" s="68"/>
      <c r="AR1029" s="68"/>
      <c r="AS1029" s="68"/>
      <c r="AT1029" s="68"/>
      <c r="AU1029" s="68"/>
      <c r="AV1029" s="68"/>
      <c r="AW1029" s="68"/>
      <c r="AX1029" s="68"/>
      <c r="AY1029" s="68"/>
      <c r="AZ1029" s="68"/>
      <c r="BA1029" s="68"/>
      <c r="BB1029" s="68"/>
      <c r="BC1029" s="68"/>
      <c r="BD1029" s="68"/>
      <c r="BE1029" s="68"/>
      <c r="BF1029" s="68"/>
    </row>
    <row r="1030" spans="1:58">
      <c r="A1030" s="68"/>
      <c r="B1030" s="68"/>
      <c r="C1030" s="68"/>
      <c r="D1030" s="68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68"/>
      <c r="AW1030" s="68"/>
      <c r="AX1030" s="68"/>
      <c r="AY1030" s="68"/>
      <c r="AZ1030" s="68"/>
      <c r="BA1030" s="68"/>
      <c r="BB1030" s="68"/>
      <c r="BC1030" s="68"/>
      <c r="BD1030" s="68"/>
      <c r="BE1030" s="68"/>
      <c r="BF1030" s="68"/>
    </row>
    <row r="1031" spans="1:58">
      <c r="A1031" s="68"/>
      <c r="B1031" s="68"/>
      <c r="C1031" s="68"/>
      <c r="D1031" s="68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8"/>
      <c r="AM1031" s="68"/>
      <c r="AN1031" s="68"/>
      <c r="AO1031" s="68"/>
      <c r="AP1031" s="68"/>
      <c r="AQ1031" s="68"/>
      <c r="AR1031" s="68"/>
      <c r="AS1031" s="68"/>
      <c r="AT1031" s="68"/>
      <c r="AU1031" s="68"/>
      <c r="AV1031" s="68"/>
      <c r="AW1031" s="68"/>
      <c r="AX1031" s="68"/>
      <c r="AY1031" s="68"/>
      <c r="AZ1031" s="68"/>
      <c r="BA1031" s="68"/>
      <c r="BB1031" s="68"/>
      <c r="BC1031" s="68"/>
      <c r="BD1031" s="68"/>
      <c r="BE1031" s="68"/>
      <c r="BF1031" s="68"/>
    </row>
    <row r="1032" spans="1:58">
      <c r="A1032" s="68"/>
      <c r="B1032" s="68"/>
      <c r="C1032" s="68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  <c r="V1032" s="68"/>
      <c r="W1032" s="68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8"/>
      <c r="AM1032" s="68"/>
      <c r="AN1032" s="68"/>
      <c r="AO1032" s="68"/>
      <c r="AP1032" s="68"/>
      <c r="AQ1032" s="68"/>
      <c r="AR1032" s="68"/>
      <c r="AS1032" s="68"/>
      <c r="AT1032" s="68"/>
      <c r="AU1032" s="68"/>
      <c r="AV1032" s="68"/>
      <c r="AW1032" s="68"/>
      <c r="AX1032" s="68"/>
      <c r="AY1032" s="68"/>
      <c r="AZ1032" s="68"/>
      <c r="BA1032" s="68"/>
      <c r="BB1032" s="68"/>
      <c r="BC1032" s="68"/>
      <c r="BD1032" s="68"/>
      <c r="BE1032" s="68"/>
      <c r="BF1032" s="68"/>
    </row>
    <row r="1033" spans="1:58">
      <c r="A1033" s="68"/>
      <c r="B1033" s="68"/>
      <c r="C1033" s="68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8"/>
      <c r="AM1033" s="68"/>
      <c r="AN1033" s="68"/>
      <c r="AO1033" s="68"/>
      <c r="AP1033" s="68"/>
      <c r="AQ1033" s="68"/>
      <c r="AR1033" s="68"/>
      <c r="AS1033" s="68"/>
      <c r="AT1033" s="68"/>
      <c r="AU1033" s="68"/>
      <c r="AV1033" s="68"/>
      <c r="AW1033" s="68"/>
      <c r="AX1033" s="68"/>
      <c r="AY1033" s="68"/>
      <c r="AZ1033" s="68"/>
      <c r="BA1033" s="68"/>
      <c r="BB1033" s="68"/>
      <c r="BC1033" s="68"/>
      <c r="BD1033" s="68"/>
      <c r="BE1033" s="68"/>
      <c r="BF1033" s="68"/>
    </row>
    <row r="1034" spans="1:58">
      <c r="A1034" s="68"/>
      <c r="B1034" s="68"/>
      <c r="C1034" s="68"/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8"/>
      <c r="AM1034" s="68"/>
      <c r="AN1034" s="68"/>
      <c r="AO1034" s="68"/>
      <c r="AP1034" s="68"/>
      <c r="AQ1034" s="68"/>
      <c r="AR1034" s="68"/>
      <c r="AS1034" s="68"/>
      <c r="AT1034" s="68"/>
      <c r="AU1034" s="68"/>
      <c r="AV1034" s="68"/>
      <c r="AW1034" s="68"/>
      <c r="AX1034" s="68"/>
      <c r="AY1034" s="68"/>
      <c r="AZ1034" s="68"/>
      <c r="BA1034" s="68"/>
      <c r="BB1034" s="68"/>
      <c r="BC1034" s="68"/>
      <c r="BD1034" s="68"/>
      <c r="BE1034" s="68"/>
      <c r="BF1034" s="68"/>
    </row>
    <row r="1035" spans="1:58">
      <c r="A1035" s="68"/>
      <c r="B1035" s="68"/>
      <c r="C1035" s="68"/>
      <c r="D1035" s="68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8"/>
      <c r="AM1035" s="68"/>
      <c r="AN1035" s="68"/>
      <c r="AO1035" s="68"/>
      <c r="AP1035" s="68"/>
      <c r="AQ1035" s="68"/>
      <c r="AR1035" s="68"/>
      <c r="AS1035" s="68"/>
      <c r="AT1035" s="68"/>
      <c r="AU1035" s="68"/>
      <c r="AV1035" s="68"/>
      <c r="AW1035" s="68"/>
      <c r="AX1035" s="68"/>
      <c r="AY1035" s="68"/>
      <c r="AZ1035" s="68"/>
      <c r="BA1035" s="68"/>
      <c r="BB1035" s="68"/>
      <c r="BC1035" s="68"/>
      <c r="BD1035" s="68"/>
      <c r="BE1035" s="68"/>
      <c r="BF1035" s="68"/>
    </row>
    <row r="1036" spans="1:58">
      <c r="A1036" s="68"/>
      <c r="B1036" s="68"/>
      <c r="C1036" s="68"/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  <c r="AD1036" s="68"/>
      <c r="AE1036" s="68"/>
      <c r="AF1036" s="68"/>
      <c r="AG1036" s="68"/>
      <c r="AH1036" s="68"/>
      <c r="AI1036" s="68"/>
      <c r="AJ1036" s="68"/>
      <c r="AK1036" s="68"/>
      <c r="AL1036" s="68"/>
      <c r="AM1036" s="68"/>
      <c r="AN1036" s="68"/>
      <c r="AO1036" s="68"/>
      <c r="AP1036" s="68"/>
      <c r="AQ1036" s="68"/>
      <c r="AR1036" s="68"/>
      <c r="AS1036" s="68"/>
      <c r="AT1036" s="68"/>
      <c r="AU1036" s="68"/>
      <c r="AV1036" s="68"/>
      <c r="AW1036" s="68"/>
      <c r="AX1036" s="68"/>
      <c r="AY1036" s="68"/>
      <c r="AZ1036" s="68"/>
      <c r="BA1036" s="68"/>
      <c r="BB1036" s="68"/>
      <c r="BC1036" s="68"/>
      <c r="BD1036" s="68"/>
      <c r="BE1036" s="68"/>
      <c r="BF1036" s="68"/>
    </row>
    <row r="1037" spans="1:58">
      <c r="A1037" s="68"/>
      <c r="B1037" s="68"/>
      <c r="C1037" s="68"/>
      <c r="D1037" s="68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8"/>
      <c r="AM1037" s="68"/>
      <c r="AN1037" s="68"/>
      <c r="AO1037" s="68"/>
      <c r="AP1037" s="68"/>
      <c r="AQ1037" s="68"/>
      <c r="AR1037" s="68"/>
      <c r="AS1037" s="68"/>
      <c r="AT1037" s="68"/>
      <c r="AU1037" s="68"/>
      <c r="AV1037" s="68"/>
      <c r="AW1037" s="68"/>
      <c r="AX1037" s="68"/>
      <c r="AY1037" s="68"/>
      <c r="AZ1037" s="68"/>
      <c r="BA1037" s="68"/>
      <c r="BB1037" s="68"/>
      <c r="BC1037" s="68"/>
      <c r="BD1037" s="68"/>
      <c r="BE1037" s="68"/>
      <c r="BF1037" s="68"/>
    </row>
    <row r="1038" spans="1:58">
      <c r="A1038" s="68"/>
      <c r="B1038" s="68"/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8"/>
      <c r="AM1038" s="68"/>
      <c r="AN1038" s="68"/>
      <c r="AO1038" s="68"/>
      <c r="AP1038" s="68"/>
      <c r="AQ1038" s="68"/>
      <c r="AR1038" s="68"/>
      <c r="AS1038" s="68"/>
      <c r="AT1038" s="68"/>
      <c r="AU1038" s="68"/>
      <c r="AV1038" s="68"/>
      <c r="AW1038" s="68"/>
      <c r="AX1038" s="68"/>
      <c r="AY1038" s="68"/>
      <c r="AZ1038" s="68"/>
      <c r="BA1038" s="68"/>
      <c r="BB1038" s="68"/>
      <c r="BC1038" s="68"/>
      <c r="BD1038" s="68"/>
      <c r="BE1038" s="68"/>
      <c r="BF1038" s="68"/>
    </row>
    <row r="1039" spans="1:58">
      <c r="A1039" s="68"/>
      <c r="B1039" s="68"/>
      <c r="C1039" s="68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</row>
    <row r="1040" spans="1:58">
      <c r="A1040" s="68"/>
      <c r="B1040" s="68"/>
      <c r="C1040" s="68"/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8"/>
      <c r="AM1040" s="68"/>
      <c r="AN1040" s="68"/>
      <c r="AO1040" s="68"/>
      <c r="AP1040" s="68"/>
      <c r="AQ1040" s="68"/>
      <c r="AR1040" s="68"/>
      <c r="AS1040" s="68"/>
      <c r="AT1040" s="68"/>
      <c r="AU1040" s="68"/>
      <c r="AV1040" s="68"/>
      <c r="AW1040" s="68"/>
      <c r="AX1040" s="68"/>
      <c r="AY1040" s="68"/>
      <c r="AZ1040" s="68"/>
      <c r="BA1040" s="68"/>
      <c r="BB1040" s="68"/>
      <c r="BC1040" s="68"/>
      <c r="BD1040" s="68"/>
      <c r="BE1040" s="68"/>
      <c r="BF1040" s="68"/>
    </row>
    <row r="1041" spans="1:58">
      <c r="A1041" s="68"/>
      <c r="B1041" s="68"/>
      <c r="C1041" s="68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8"/>
      <c r="AM1041" s="68"/>
      <c r="AN1041" s="68"/>
      <c r="AO1041" s="68"/>
      <c r="AP1041" s="68"/>
      <c r="AQ1041" s="68"/>
      <c r="AR1041" s="68"/>
      <c r="AS1041" s="68"/>
      <c r="AT1041" s="68"/>
      <c r="AU1041" s="68"/>
      <c r="AV1041" s="68"/>
      <c r="AW1041" s="68"/>
      <c r="AX1041" s="68"/>
      <c r="AY1041" s="68"/>
      <c r="AZ1041" s="68"/>
      <c r="BA1041" s="68"/>
      <c r="BB1041" s="68"/>
      <c r="BC1041" s="68"/>
      <c r="BD1041" s="68"/>
      <c r="BE1041" s="68"/>
      <c r="BF1041" s="68"/>
    </row>
    <row r="1042" spans="1:58">
      <c r="A1042" s="68"/>
      <c r="B1042" s="68"/>
      <c r="C1042" s="68"/>
      <c r="D1042" s="68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  <c r="AD1042" s="68"/>
      <c r="AE1042" s="68"/>
      <c r="AF1042" s="68"/>
      <c r="AG1042" s="68"/>
      <c r="AH1042" s="68"/>
      <c r="AI1042" s="68"/>
      <c r="AJ1042" s="68"/>
      <c r="AK1042" s="68"/>
      <c r="AL1042" s="68"/>
      <c r="AM1042" s="68"/>
      <c r="AN1042" s="68"/>
      <c r="AO1042" s="68"/>
      <c r="AP1042" s="68"/>
      <c r="AQ1042" s="68"/>
      <c r="AR1042" s="68"/>
      <c r="AS1042" s="68"/>
      <c r="AT1042" s="68"/>
      <c r="AU1042" s="68"/>
      <c r="AV1042" s="68"/>
      <c r="AW1042" s="68"/>
      <c r="AX1042" s="68"/>
      <c r="AY1042" s="68"/>
      <c r="AZ1042" s="68"/>
      <c r="BA1042" s="68"/>
      <c r="BB1042" s="68"/>
      <c r="BC1042" s="68"/>
      <c r="BD1042" s="68"/>
      <c r="BE1042" s="68"/>
      <c r="BF1042" s="68"/>
    </row>
    <row r="1043" spans="1:58">
      <c r="A1043" s="68"/>
      <c r="B1043" s="68"/>
      <c r="C1043" s="68"/>
      <c r="D1043" s="68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8"/>
      <c r="AM1043" s="68"/>
      <c r="AN1043" s="68"/>
      <c r="AO1043" s="68"/>
      <c r="AP1043" s="68"/>
      <c r="AQ1043" s="68"/>
      <c r="AR1043" s="68"/>
      <c r="AS1043" s="68"/>
      <c r="AT1043" s="68"/>
      <c r="AU1043" s="68"/>
      <c r="AV1043" s="68"/>
      <c r="AW1043" s="68"/>
      <c r="AX1043" s="68"/>
      <c r="AY1043" s="68"/>
      <c r="AZ1043" s="68"/>
      <c r="BA1043" s="68"/>
      <c r="BB1043" s="68"/>
      <c r="BC1043" s="68"/>
      <c r="BD1043" s="68"/>
      <c r="BE1043" s="68"/>
      <c r="BF1043" s="68"/>
    </row>
    <row r="1044" spans="1:58">
      <c r="A1044" s="68"/>
      <c r="B1044" s="68"/>
      <c r="C1044" s="68"/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/>
      <c r="AF1044" s="68"/>
      <c r="AG1044" s="68"/>
      <c r="AH1044" s="68"/>
      <c r="AI1044" s="68"/>
      <c r="AJ1044" s="68"/>
      <c r="AK1044" s="68"/>
      <c r="AL1044" s="68"/>
      <c r="AM1044" s="68"/>
      <c r="AN1044" s="68"/>
      <c r="AO1044" s="68"/>
      <c r="AP1044" s="68"/>
      <c r="AQ1044" s="68"/>
      <c r="AR1044" s="68"/>
      <c r="AS1044" s="68"/>
      <c r="AT1044" s="68"/>
      <c r="AU1044" s="68"/>
      <c r="AV1044" s="68"/>
      <c r="AW1044" s="68"/>
      <c r="AX1044" s="68"/>
      <c r="AY1044" s="68"/>
      <c r="AZ1044" s="68"/>
      <c r="BA1044" s="68"/>
      <c r="BB1044" s="68"/>
      <c r="BC1044" s="68"/>
      <c r="BD1044" s="68"/>
      <c r="BE1044" s="68"/>
      <c r="BF1044" s="68"/>
    </row>
    <row r="1045" spans="1:58">
      <c r="A1045" s="68"/>
      <c r="B1045" s="68"/>
      <c r="C1045" s="68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  <c r="AD1045" s="68"/>
      <c r="AE1045" s="68"/>
      <c r="AF1045" s="68"/>
      <c r="AG1045" s="68"/>
      <c r="AH1045" s="68"/>
      <c r="AI1045" s="68"/>
      <c r="AJ1045" s="68"/>
      <c r="AK1045" s="68"/>
      <c r="AL1045" s="68"/>
      <c r="AM1045" s="68"/>
      <c r="AN1045" s="68"/>
      <c r="AO1045" s="68"/>
      <c r="AP1045" s="68"/>
      <c r="AQ1045" s="68"/>
      <c r="AR1045" s="68"/>
      <c r="AS1045" s="68"/>
      <c r="AT1045" s="68"/>
      <c r="AU1045" s="68"/>
      <c r="AV1045" s="68"/>
      <c r="AW1045" s="68"/>
      <c r="AX1045" s="68"/>
      <c r="AY1045" s="68"/>
      <c r="AZ1045" s="68"/>
      <c r="BA1045" s="68"/>
      <c r="BB1045" s="68"/>
      <c r="BC1045" s="68"/>
      <c r="BD1045" s="68"/>
      <c r="BE1045" s="68"/>
      <c r="BF1045" s="68"/>
    </row>
    <row r="1046" spans="1:58">
      <c r="A1046" s="68"/>
      <c r="B1046" s="68"/>
      <c r="C1046" s="68"/>
      <c r="D1046" s="68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  <c r="AD1046" s="68"/>
      <c r="AE1046" s="68"/>
      <c r="AF1046" s="68"/>
      <c r="AG1046" s="68"/>
      <c r="AH1046" s="68"/>
      <c r="AI1046" s="68"/>
      <c r="AJ1046" s="68"/>
      <c r="AK1046" s="68"/>
      <c r="AL1046" s="68"/>
      <c r="AM1046" s="68"/>
      <c r="AN1046" s="68"/>
      <c r="AO1046" s="68"/>
      <c r="AP1046" s="68"/>
      <c r="AQ1046" s="68"/>
      <c r="AR1046" s="68"/>
      <c r="AS1046" s="68"/>
      <c r="AT1046" s="68"/>
      <c r="AU1046" s="68"/>
      <c r="AV1046" s="68"/>
      <c r="AW1046" s="68"/>
      <c r="AX1046" s="68"/>
      <c r="AY1046" s="68"/>
      <c r="AZ1046" s="68"/>
      <c r="BA1046" s="68"/>
      <c r="BB1046" s="68"/>
      <c r="BC1046" s="68"/>
      <c r="BD1046" s="68"/>
      <c r="BE1046" s="68"/>
      <c r="BF1046" s="68"/>
    </row>
    <row r="1047" spans="1:58">
      <c r="A1047" s="68"/>
      <c r="B1047" s="68"/>
      <c r="C1047" s="68"/>
      <c r="D1047" s="68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  <c r="AD1047" s="68"/>
      <c r="AE1047" s="68"/>
      <c r="AF1047" s="68"/>
      <c r="AG1047" s="68"/>
      <c r="AH1047" s="68"/>
      <c r="AI1047" s="68"/>
      <c r="AJ1047" s="68"/>
      <c r="AK1047" s="68"/>
      <c r="AL1047" s="68"/>
      <c r="AM1047" s="68"/>
      <c r="AN1047" s="68"/>
      <c r="AO1047" s="68"/>
      <c r="AP1047" s="68"/>
      <c r="AQ1047" s="68"/>
      <c r="AR1047" s="68"/>
      <c r="AS1047" s="68"/>
      <c r="AT1047" s="68"/>
      <c r="AU1047" s="68"/>
      <c r="AV1047" s="68"/>
      <c r="AW1047" s="68"/>
      <c r="AX1047" s="68"/>
      <c r="AY1047" s="68"/>
      <c r="AZ1047" s="68"/>
      <c r="BA1047" s="68"/>
      <c r="BB1047" s="68"/>
      <c r="BC1047" s="68"/>
      <c r="BD1047" s="68"/>
      <c r="BE1047" s="68"/>
      <c r="BF1047" s="68"/>
    </row>
    <row r="1048" spans="1:58">
      <c r="A1048" s="68"/>
      <c r="B1048" s="68"/>
      <c r="C1048" s="68"/>
      <c r="D1048" s="68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  <c r="Y1048" s="68"/>
      <c r="Z1048" s="68"/>
      <c r="AA1048" s="68"/>
      <c r="AB1048" s="68"/>
      <c r="AC1048" s="68"/>
      <c r="AD1048" s="68"/>
      <c r="AE1048" s="68"/>
      <c r="AF1048" s="68"/>
      <c r="AG1048" s="68"/>
      <c r="AH1048" s="68"/>
      <c r="AI1048" s="68"/>
      <c r="AJ1048" s="68"/>
      <c r="AK1048" s="68"/>
      <c r="AL1048" s="68"/>
      <c r="AM1048" s="68"/>
      <c r="AN1048" s="68"/>
      <c r="AO1048" s="68"/>
      <c r="AP1048" s="68"/>
      <c r="AQ1048" s="68"/>
      <c r="AR1048" s="68"/>
      <c r="AS1048" s="68"/>
      <c r="AT1048" s="68"/>
      <c r="AU1048" s="68"/>
      <c r="AV1048" s="68"/>
      <c r="AW1048" s="68"/>
      <c r="AX1048" s="68"/>
      <c r="AY1048" s="68"/>
      <c r="AZ1048" s="68"/>
      <c r="BA1048" s="68"/>
      <c r="BB1048" s="68"/>
      <c r="BC1048" s="68"/>
      <c r="BD1048" s="68"/>
      <c r="BE1048" s="68"/>
      <c r="BF1048" s="68"/>
    </row>
    <row r="1049" spans="1:58">
      <c r="A1049" s="68"/>
      <c r="B1049" s="68"/>
      <c r="C1049" s="68"/>
      <c r="D1049" s="68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  <c r="V1049" s="68"/>
      <c r="W1049" s="68"/>
      <c r="X1049" s="68"/>
      <c r="Y1049" s="68"/>
      <c r="Z1049" s="68"/>
      <c r="AA1049" s="68"/>
      <c r="AB1049" s="68"/>
      <c r="AC1049" s="68"/>
      <c r="AD1049" s="68"/>
      <c r="AE1049" s="68"/>
      <c r="AF1049" s="68"/>
      <c r="AG1049" s="68"/>
      <c r="AH1049" s="68"/>
      <c r="AI1049" s="68"/>
      <c r="AJ1049" s="68"/>
      <c r="AK1049" s="68"/>
      <c r="AL1049" s="68"/>
      <c r="AM1049" s="68"/>
      <c r="AN1049" s="68"/>
      <c r="AO1049" s="68"/>
      <c r="AP1049" s="68"/>
      <c r="AQ1049" s="68"/>
      <c r="AR1049" s="68"/>
      <c r="AS1049" s="68"/>
      <c r="AT1049" s="68"/>
      <c r="AU1049" s="68"/>
      <c r="AV1049" s="68"/>
      <c r="AW1049" s="68"/>
      <c r="AX1049" s="68"/>
      <c r="AY1049" s="68"/>
      <c r="AZ1049" s="68"/>
      <c r="BA1049" s="68"/>
      <c r="BB1049" s="68"/>
      <c r="BC1049" s="68"/>
      <c r="BD1049" s="68"/>
      <c r="BE1049" s="68"/>
      <c r="BF1049" s="68"/>
    </row>
    <row r="1050" spans="1:58">
      <c r="A1050" s="68"/>
      <c r="B1050" s="68"/>
      <c r="C1050" s="68"/>
      <c r="D1050" s="68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8"/>
      <c r="AM1050" s="68"/>
      <c r="AN1050" s="68"/>
      <c r="AO1050" s="68"/>
      <c r="AP1050" s="68"/>
      <c r="AQ1050" s="68"/>
      <c r="AR1050" s="68"/>
      <c r="AS1050" s="68"/>
      <c r="AT1050" s="68"/>
      <c r="AU1050" s="68"/>
      <c r="AV1050" s="68"/>
      <c r="AW1050" s="68"/>
      <c r="AX1050" s="68"/>
      <c r="AY1050" s="68"/>
      <c r="AZ1050" s="68"/>
      <c r="BA1050" s="68"/>
      <c r="BB1050" s="68"/>
      <c r="BC1050" s="68"/>
      <c r="BD1050" s="68"/>
      <c r="BE1050" s="68"/>
      <c r="BF1050" s="68"/>
    </row>
    <row r="1051" spans="1:58">
      <c r="A1051" s="68"/>
      <c r="B1051" s="68"/>
      <c r="C1051" s="68"/>
      <c r="D1051" s="68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  <c r="V1051" s="68"/>
      <c r="W1051" s="68"/>
      <c r="X1051" s="68"/>
      <c r="Y1051" s="68"/>
      <c r="Z1051" s="68"/>
      <c r="AA1051" s="68"/>
      <c r="AB1051" s="68"/>
      <c r="AC1051" s="68"/>
      <c r="AD1051" s="68"/>
      <c r="AE1051" s="68"/>
      <c r="AF1051" s="68"/>
      <c r="AG1051" s="68"/>
      <c r="AH1051" s="68"/>
      <c r="AI1051" s="68"/>
      <c r="AJ1051" s="68"/>
      <c r="AK1051" s="68"/>
      <c r="AL1051" s="68"/>
      <c r="AM1051" s="68"/>
      <c r="AN1051" s="68"/>
      <c r="AO1051" s="68"/>
      <c r="AP1051" s="68"/>
      <c r="AQ1051" s="68"/>
      <c r="AR1051" s="68"/>
      <c r="AS1051" s="68"/>
      <c r="AT1051" s="68"/>
      <c r="AU1051" s="68"/>
      <c r="AV1051" s="68"/>
      <c r="AW1051" s="68"/>
      <c r="AX1051" s="68"/>
      <c r="AY1051" s="68"/>
      <c r="AZ1051" s="68"/>
      <c r="BA1051" s="68"/>
      <c r="BB1051" s="68"/>
      <c r="BC1051" s="68"/>
      <c r="BD1051" s="68"/>
      <c r="BE1051" s="68"/>
      <c r="BF1051" s="68"/>
    </row>
  </sheetData>
  <sheetProtection algorithmName="SHA-512" hashValue="je7QUk20v8ltRDZD/lTdOqHddYz2D/N7v9aW/Uk7Arrf6c6YVrJ91lyLRki47wAaOQPkha9Dw0ntaqQu54QVkg==" saltValue="KgsUq/OVsN/wD0G+JnImDw==" spinCount="100000" sheet="1" objects="1" scenarios="1" selectLockedCells="1"/>
  <mergeCells count="24">
    <mergeCell ref="A13:H13"/>
    <mergeCell ref="A14:H14"/>
    <mergeCell ref="A15:H15"/>
    <mergeCell ref="A16:H16"/>
    <mergeCell ref="A1:J1"/>
    <mergeCell ref="A4:J4"/>
    <mergeCell ref="I7:J7"/>
    <mergeCell ref="A10:J10"/>
    <mergeCell ref="A33:J33"/>
    <mergeCell ref="A36:J36"/>
    <mergeCell ref="M9:N9"/>
    <mergeCell ref="A35:J35"/>
    <mergeCell ref="A26:H26"/>
    <mergeCell ref="A27:H27"/>
    <mergeCell ref="A28:H28"/>
    <mergeCell ref="A29:H29"/>
    <mergeCell ref="A30:H30"/>
    <mergeCell ref="A17:H17"/>
    <mergeCell ref="A25:H25"/>
    <mergeCell ref="A18:H18"/>
    <mergeCell ref="A21:J21"/>
    <mergeCell ref="A24:J24"/>
    <mergeCell ref="A11:H11"/>
    <mergeCell ref="A12:H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O44"/>
  <sheetViews>
    <sheetView showGridLines="0" topLeftCell="A10" workbookViewId="0">
      <selection activeCell="H37" sqref="H37"/>
    </sheetView>
  </sheetViews>
  <sheetFormatPr defaultColWidth="9.140625" defaultRowHeight="12.75"/>
  <cols>
    <col min="1" max="1" width="6.28515625" style="31" customWidth="1"/>
    <col min="2" max="7" width="7.140625" style="31" customWidth="1"/>
    <col min="8" max="10" width="15.42578125" style="31" customWidth="1"/>
    <col min="11" max="11" width="10.28515625" style="31" customWidth="1"/>
    <col min="12" max="13" width="14.28515625" style="31" customWidth="1"/>
    <col min="14" max="16384" width="9.140625" style="31"/>
  </cols>
  <sheetData>
    <row r="1" spans="1:15" s="29" customFormat="1" ht="18">
      <c r="A1" s="555" t="s">
        <v>74</v>
      </c>
      <c r="B1" s="555"/>
      <c r="C1" s="555"/>
      <c r="D1" s="555"/>
      <c r="E1" s="555"/>
      <c r="F1" s="555"/>
      <c r="G1" s="555"/>
      <c r="H1" s="555"/>
      <c r="I1" s="555"/>
      <c r="J1" s="555"/>
      <c r="K1" s="82"/>
      <c r="L1" s="82"/>
      <c r="M1" s="106"/>
    </row>
    <row r="2" spans="1:15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5" ht="21" customHeight="1">
      <c r="A3" s="30"/>
      <c r="B3" s="30"/>
      <c r="C3" s="30"/>
      <c r="D3" s="30"/>
      <c r="E3" s="30"/>
    </row>
    <row r="4" spans="1:15" s="37" customFormat="1" ht="12.75" customHeight="1" thickBot="1">
      <c r="A4" s="131"/>
      <c r="B4" s="83"/>
      <c r="C4" s="83"/>
      <c r="D4" s="83"/>
      <c r="E4" s="39"/>
      <c r="F4" s="39"/>
      <c r="G4" s="39"/>
      <c r="H4" s="39"/>
      <c r="I4" s="39"/>
    </row>
    <row r="5" spans="1:15" s="76" customFormat="1" ht="30.75" customHeight="1" thickBot="1">
      <c r="A5" s="693" t="s">
        <v>263</v>
      </c>
      <c r="B5" s="694"/>
      <c r="C5" s="694"/>
      <c r="D5" s="694"/>
      <c r="E5" s="694"/>
      <c r="F5" s="694"/>
      <c r="G5" s="694"/>
      <c r="H5" s="694"/>
      <c r="I5" s="694"/>
      <c r="J5" s="695"/>
      <c r="K5" s="108"/>
      <c r="L5" s="108"/>
      <c r="M5" s="108"/>
    </row>
    <row r="6" spans="1:15" s="75" customFormat="1" ht="30.75" customHeight="1" thickBot="1">
      <c r="A6" s="72"/>
      <c r="B6" s="72"/>
      <c r="C6" s="72"/>
      <c r="D6" s="72"/>
      <c r="E6" s="72"/>
      <c r="F6" s="72"/>
      <c r="G6" s="72"/>
      <c r="H6" s="72"/>
      <c r="I6" s="72"/>
      <c r="J6" s="73"/>
      <c r="K6" s="73"/>
      <c r="L6" s="73"/>
      <c r="M6" s="73"/>
    </row>
    <row r="7" spans="1:15" ht="21.75" customHeight="1" thickBot="1">
      <c r="A7" s="113"/>
      <c r="H7" s="607">
        <v>2015</v>
      </c>
      <c r="I7" s="608"/>
      <c r="J7" s="609"/>
    </row>
    <row r="8" spans="1:15" ht="6.75" customHeight="1" thickBot="1">
      <c r="A8" s="113"/>
    </row>
    <row r="9" spans="1:15" ht="12" hidden="1" customHeight="1">
      <c r="A9" s="113"/>
    </row>
    <row r="10" spans="1:15" ht="23.25" customHeight="1">
      <c r="A10" s="554"/>
      <c r="B10" s="554"/>
      <c r="C10" s="554"/>
      <c r="D10" s="554"/>
      <c r="E10" s="554"/>
      <c r="F10" s="554"/>
      <c r="G10" s="554"/>
      <c r="H10" s="586" t="s">
        <v>85</v>
      </c>
      <c r="I10" s="588"/>
      <c r="J10" s="590"/>
    </row>
    <row r="11" spans="1:15" s="112" customFormat="1" ht="47.25" customHeight="1" thickBot="1">
      <c r="A11" s="554"/>
      <c r="B11" s="554"/>
      <c r="C11" s="554"/>
      <c r="D11" s="554"/>
      <c r="E11" s="554"/>
      <c r="F11" s="554"/>
      <c r="G11" s="554"/>
      <c r="H11" s="114" t="s">
        <v>26</v>
      </c>
      <c r="I11" s="115" t="s">
        <v>32</v>
      </c>
      <c r="J11" s="116" t="s">
        <v>33</v>
      </c>
      <c r="K11" s="109"/>
      <c r="L11" s="109"/>
      <c r="M11" s="109"/>
      <c r="N11" s="110"/>
      <c r="O11" s="111"/>
    </row>
    <row r="12" spans="1:15" s="112" customFormat="1" ht="16.5" customHeight="1" thickBot="1">
      <c r="A12" s="611" t="s">
        <v>31</v>
      </c>
      <c r="B12" s="611"/>
      <c r="C12" s="611"/>
      <c r="D12" s="611"/>
      <c r="E12" s="611"/>
      <c r="F12" s="611"/>
      <c r="G12" s="611"/>
      <c r="H12" s="109"/>
      <c r="I12" s="109"/>
      <c r="J12" s="109"/>
      <c r="K12" s="109"/>
      <c r="L12" s="109"/>
      <c r="M12" s="109"/>
      <c r="N12" s="110"/>
      <c r="O12" s="111"/>
    </row>
    <row r="13" spans="1:15" s="75" customFormat="1" ht="15" customHeight="1">
      <c r="A13" s="538" t="s">
        <v>34</v>
      </c>
      <c r="B13" s="606"/>
      <c r="C13" s="606"/>
      <c r="D13" s="606"/>
      <c r="E13" s="606"/>
      <c r="F13" s="606"/>
      <c r="G13" s="606"/>
      <c r="H13" s="326"/>
      <c r="I13" s="326"/>
      <c r="J13" s="330"/>
      <c r="K13" s="73"/>
      <c r="L13" s="73"/>
      <c r="M13" s="73"/>
      <c r="N13" s="76"/>
      <c r="O13" s="96"/>
    </row>
    <row r="14" spans="1:15" s="75" customFormat="1" ht="15" customHeight="1">
      <c r="A14" s="473" t="s">
        <v>35</v>
      </c>
      <c r="B14" s="474"/>
      <c r="C14" s="474"/>
      <c r="D14" s="474"/>
      <c r="E14" s="474"/>
      <c r="F14" s="474"/>
      <c r="G14" s="474"/>
      <c r="H14" s="325"/>
      <c r="I14" s="325"/>
      <c r="J14" s="327"/>
      <c r="K14" s="73"/>
      <c r="L14" s="73"/>
      <c r="M14" s="73"/>
      <c r="N14" s="76"/>
      <c r="O14" s="96"/>
    </row>
    <row r="15" spans="1:15" s="75" customFormat="1" ht="15" customHeight="1">
      <c r="A15" s="473" t="s">
        <v>36</v>
      </c>
      <c r="B15" s="474"/>
      <c r="C15" s="474"/>
      <c r="D15" s="474"/>
      <c r="E15" s="474"/>
      <c r="F15" s="474"/>
      <c r="G15" s="474"/>
      <c r="H15" s="325"/>
      <c r="I15" s="325"/>
      <c r="J15" s="327"/>
      <c r="K15" s="73"/>
      <c r="L15" s="73"/>
      <c r="M15" s="73"/>
      <c r="N15" s="76"/>
      <c r="O15" s="96"/>
    </row>
    <row r="16" spans="1:15" s="75" customFormat="1" ht="15" customHeight="1">
      <c r="A16" s="473" t="s">
        <v>86</v>
      </c>
      <c r="B16" s="474"/>
      <c r="C16" s="474"/>
      <c r="D16" s="474"/>
      <c r="E16" s="474"/>
      <c r="F16" s="474"/>
      <c r="G16" s="474"/>
      <c r="H16" s="325"/>
      <c r="I16" s="325"/>
      <c r="J16" s="327"/>
      <c r="K16" s="73"/>
      <c r="L16" s="73"/>
      <c r="M16" s="73"/>
      <c r="N16" s="76"/>
      <c r="O16" s="96"/>
    </row>
    <row r="17" spans="1:15" s="75" customFormat="1" ht="15" customHeight="1">
      <c r="A17" s="473" t="s">
        <v>37</v>
      </c>
      <c r="B17" s="474"/>
      <c r="C17" s="474"/>
      <c r="D17" s="474"/>
      <c r="E17" s="474"/>
      <c r="F17" s="474"/>
      <c r="G17" s="474"/>
      <c r="H17" s="325"/>
      <c r="I17" s="325"/>
      <c r="J17" s="327"/>
      <c r="K17" s="73"/>
      <c r="L17" s="73"/>
      <c r="M17" s="73"/>
      <c r="N17" s="76"/>
      <c r="O17" s="96"/>
    </row>
    <row r="18" spans="1:15" s="75" customFormat="1" ht="15" customHeight="1">
      <c r="A18" s="473" t="s">
        <v>87</v>
      </c>
      <c r="B18" s="474"/>
      <c r="C18" s="474"/>
      <c r="D18" s="474"/>
      <c r="E18" s="474"/>
      <c r="F18" s="474"/>
      <c r="G18" s="474"/>
      <c r="H18" s="325"/>
      <c r="I18" s="325"/>
      <c r="J18" s="327"/>
      <c r="K18" s="73"/>
      <c r="L18" s="73"/>
      <c r="M18" s="73"/>
      <c r="N18" s="76"/>
      <c r="O18" s="96"/>
    </row>
    <row r="19" spans="1:15" s="75" customFormat="1" ht="15" customHeight="1">
      <c r="A19" s="473" t="s">
        <v>88</v>
      </c>
      <c r="B19" s="474"/>
      <c r="C19" s="474"/>
      <c r="D19" s="474"/>
      <c r="E19" s="474"/>
      <c r="F19" s="474"/>
      <c r="G19" s="474"/>
      <c r="H19" s="325"/>
      <c r="I19" s="325"/>
      <c r="J19" s="327"/>
      <c r="K19" s="73"/>
      <c r="L19" s="73"/>
      <c r="M19" s="73"/>
      <c r="N19" s="76"/>
      <c r="O19" s="96"/>
    </row>
    <row r="20" spans="1:15" s="75" customFormat="1" ht="15" customHeight="1" thickBot="1">
      <c r="A20" s="456" t="s">
        <v>28</v>
      </c>
      <c r="B20" s="457"/>
      <c r="C20" s="457"/>
      <c r="D20" s="457"/>
      <c r="E20" s="457"/>
      <c r="F20" s="457"/>
      <c r="G20" s="457"/>
      <c r="H20" s="328">
        <f>+H13+H14+H15+H16+H17+H18+H19</f>
        <v>0</v>
      </c>
      <c r="I20" s="328">
        <f>+I13+I14+I15+I16+I17+I18+I19</f>
        <v>0</v>
      </c>
      <c r="J20" s="331">
        <f>+J13+J14+J15+J16+J17+J18+J19</f>
        <v>0</v>
      </c>
      <c r="K20" s="73"/>
      <c r="L20" s="73"/>
      <c r="M20" s="73"/>
      <c r="N20" s="76"/>
      <c r="O20" s="96"/>
    </row>
    <row r="21" spans="1:15" ht="14.25" customHeight="1">
      <c r="A21" s="117"/>
    </row>
    <row r="22" spans="1:15" s="112" customFormat="1" ht="16.5" customHeight="1" thickBot="1">
      <c r="A22" s="611" t="s">
        <v>89</v>
      </c>
      <c r="B22" s="611"/>
      <c r="C22" s="611"/>
      <c r="D22" s="611"/>
      <c r="E22" s="611"/>
      <c r="F22" s="611"/>
      <c r="G22" s="611"/>
      <c r="H22" s="109"/>
      <c r="I22" s="109"/>
      <c r="J22" s="109"/>
      <c r="K22" s="109"/>
      <c r="L22" s="109"/>
      <c r="M22" s="109"/>
      <c r="N22" s="110"/>
      <c r="O22" s="111"/>
    </row>
    <row r="23" spans="1:15" s="75" customFormat="1" ht="15" customHeight="1">
      <c r="A23" s="538" t="s">
        <v>181</v>
      </c>
      <c r="B23" s="606"/>
      <c r="C23" s="606"/>
      <c r="D23" s="606"/>
      <c r="E23" s="606"/>
      <c r="F23" s="606"/>
      <c r="G23" s="606"/>
      <c r="H23" s="326"/>
      <c r="I23" s="326"/>
      <c r="J23" s="330"/>
      <c r="K23" s="73"/>
      <c r="L23" s="73"/>
      <c r="M23" s="73"/>
      <c r="N23" s="76"/>
      <c r="O23" s="96"/>
    </row>
    <row r="24" spans="1:15" s="75" customFormat="1" ht="15" customHeight="1">
      <c r="A24" s="473" t="s">
        <v>183</v>
      </c>
      <c r="B24" s="474"/>
      <c r="C24" s="474"/>
      <c r="D24" s="474"/>
      <c r="E24" s="474"/>
      <c r="F24" s="474"/>
      <c r="G24" s="474"/>
      <c r="H24" s="325"/>
      <c r="I24" s="325"/>
      <c r="J24" s="327"/>
      <c r="K24" s="73"/>
      <c r="L24" s="73"/>
      <c r="M24" s="73"/>
      <c r="N24" s="76"/>
      <c r="O24" s="96"/>
    </row>
    <row r="25" spans="1:15" s="75" customFormat="1" ht="15" customHeight="1">
      <c r="A25" s="473" t="s">
        <v>184</v>
      </c>
      <c r="B25" s="474"/>
      <c r="C25" s="474"/>
      <c r="D25" s="474"/>
      <c r="E25" s="474"/>
      <c r="F25" s="474"/>
      <c r="G25" s="474"/>
      <c r="H25" s="325"/>
      <c r="I25" s="325"/>
      <c r="J25" s="327"/>
      <c r="K25" s="73"/>
      <c r="L25" s="73"/>
      <c r="M25" s="73"/>
      <c r="N25" s="76"/>
      <c r="O25" s="96"/>
    </row>
    <row r="26" spans="1:15" s="75" customFormat="1" ht="15" customHeight="1">
      <c r="A26" s="473" t="s">
        <v>182</v>
      </c>
      <c r="B26" s="474"/>
      <c r="C26" s="474"/>
      <c r="D26" s="474"/>
      <c r="E26" s="474"/>
      <c r="F26" s="474"/>
      <c r="G26" s="474"/>
      <c r="H26" s="325"/>
      <c r="I26" s="325"/>
      <c r="J26" s="327"/>
      <c r="K26" s="73"/>
      <c r="L26" s="73"/>
      <c r="M26" s="73"/>
      <c r="N26" s="76"/>
      <c r="O26" s="96"/>
    </row>
    <row r="27" spans="1:15" s="75" customFormat="1" ht="15" customHeight="1" thickBot="1">
      <c r="A27" s="456" t="s">
        <v>28</v>
      </c>
      <c r="B27" s="457"/>
      <c r="C27" s="457"/>
      <c r="D27" s="457"/>
      <c r="E27" s="457"/>
      <c r="F27" s="457"/>
      <c r="G27" s="457"/>
      <c r="H27" s="328">
        <f>+H23+H24+H25+H26</f>
        <v>0</v>
      </c>
      <c r="I27" s="328">
        <f>+I23+I24+I25+I26</f>
        <v>0</v>
      </c>
      <c r="J27" s="331">
        <f>+J23+J24+J25+J26</f>
        <v>0</v>
      </c>
      <c r="K27" s="73"/>
      <c r="L27" s="73"/>
      <c r="M27" s="73"/>
      <c r="N27" s="76"/>
      <c r="O27" s="96"/>
    </row>
    <row r="28" spans="1:15" ht="14.25" customHeight="1">
      <c r="A28" s="113"/>
    </row>
    <row r="29" spans="1:15" s="112" customFormat="1" ht="16.5" customHeight="1" thickBot="1">
      <c r="A29" s="611" t="s">
        <v>105</v>
      </c>
      <c r="B29" s="611"/>
      <c r="C29" s="611"/>
      <c r="D29" s="611"/>
      <c r="E29" s="611"/>
      <c r="F29" s="611"/>
      <c r="G29" s="611"/>
      <c r="H29" s="109"/>
      <c r="I29" s="109"/>
      <c r="J29" s="109"/>
      <c r="K29" s="109"/>
      <c r="L29" s="109"/>
      <c r="M29" s="109"/>
      <c r="N29" s="110"/>
      <c r="O29" s="111"/>
    </row>
    <row r="30" spans="1:15" s="75" customFormat="1" ht="15" customHeight="1">
      <c r="A30" s="538" t="s">
        <v>38</v>
      </c>
      <c r="B30" s="606"/>
      <c r="C30" s="606"/>
      <c r="D30" s="606"/>
      <c r="E30" s="606"/>
      <c r="F30" s="606"/>
      <c r="G30" s="606"/>
      <c r="H30" s="326"/>
      <c r="I30" s="326"/>
      <c r="J30" s="330"/>
      <c r="K30" s="73"/>
      <c r="L30" s="73"/>
      <c r="M30" s="73"/>
      <c r="N30" s="76"/>
      <c r="O30" s="96"/>
    </row>
    <row r="31" spans="1:15" s="75" customFormat="1" ht="15" customHeight="1">
      <c r="A31" s="473" t="s">
        <v>40</v>
      </c>
      <c r="B31" s="474"/>
      <c r="C31" s="474"/>
      <c r="D31" s="474"/>
      <c r="E31" s="474"/>
      <c r="F31" s="474"/>
      <c r="G31" s="474"/>
      <c r="H31" s="325"/>
      <c r="I31" s="325"/>
      <c r="J31" s="327"/>
      <c r="K31" s="73"/>
      <c r="L31" s="73"/>
      <c r="M31" s="73"/>
      <c r="N31" s="76"/>
      <c r="O31" s="96"/>
    </row>
    <row r="32" spans="1:15" s="75" customFormat="1" ht="15" customHeight="1">
      <c r="A32" s="473" t="s">
        <v>39</v>
      </c>
      <c r="B32" s="474"/>
      <c r="C32" s="474"/>
      <c r="D32" s="474"/>
      <c r="E32" s="474"/>
      <c r="F32" s="474"/>
      <c r="G32" s="474"/>
      <c r="H32" s="325"/>
      <c r="I32" s="325"/>
      <c r="J32" s="327"/>
      <c r="K32" s="73"/>
      <c r="L32" s="73"/>
      <c r="M32" s="73"/>
      <c r="N32" s="76"/>
      <c r="O32" s="96"/>
    </row>
    <row r="33" spans="1:15" s="75" customFormat="1" ht="15" customHeight="1" thickBot="1">
      <c r="A33" s="456" t="s">
        <v>28</v>
      </c>
      <c r="B33" s="457"/>
      <c r="C33" s="457"/>
      <c r="D33" s="457"/>
      <c r="E33" s="457"/>
      <c r="F33" s="457"/>
      <c r="G33" s="457"/>
      <c r="H33" s="328">
        <f>+H30+H31+H32</f>
        <v>0</v>
      </c>
      <c r="I33" s="328">
        <f>+I30+I31+I32</f>
        <v>0</v>
      </c>
      <c r="J33" s="331">
        <f t="shared" ref="J33" si="0">+J30+J31+J32</f>
        <v>0</v>
      </c>
      <c r="K33" s="73"/>
      <c r="L33" s="73"/>
      <c r="M33" s="73"/>
      <c r="N33" s="76"/>
      <c r="O33" s="96"/>
    </row>
    <row r="34" spans="1:15" ht="14.25" customHeight="1">
      <c r="A34" s="113"/>
      <c r="H34" s="101"/>
      <c r="I34" s="101"/>
      <c r="J34" s="101"/>
    </row>
    <row r="35" spans="1:15" s="112" customFormat="1" ht="16.5" customHeight="1" thickBot="1">
      <c r="A35" s="681" t="s">
        <v>231</v>
      </c>
      <c r="B35" s="681"/>
      <c r="C35" s="681"/>
      <c r="D35" s="681"/>
      <c r="E35" s="681"/>
      <c r="F35" s="681"/>
      <c r="G35" s="681"/>
      <c r="H35" s="132"/>
      <c r="I35" s="132"/>
      <c r="J35" s="132"/>
      <c r="K35" s="109"/>
      <c r="L35" s="109"/>
      <c r="M35" s="109"/>
      <c r="N35" s="110"/>
      <c r="O35" s="111"/>
    </row>
    <row r="36" spans="1:15" s="75" customFormat="1" ht="15" customHeight="1">
      <c r="A36" s="471" t="s">
        <v>153</v>
      </c>
      <c r="B36" s="472"/>
      <c r="C36" s="472"/>
      <c r="D36" s="472"/>
      <c r="E36" s="472"/>
      <c r="F36" s="472"/>
      <c r="G36" s="472"/>
      <c r="H36" s="326"/>
      <c r="I36" s="326"/>
      <c r="J36" s="330"/>
      <c r="K36" s="73"/>
      <c r="L36" s="73"/>
      <c r="M36" s="73"/>
      <c r="N36" s="76"/>
      <c r="O36" s="96"/>
    </row>
    <row r="37" spans="1:15" s="75" customFormat="1" ht="15" customHeight="1">
      <c r="A37" s="690" t="s">
        <v>41</v>
      </c>
      <c r="B37" s="691"/>
      <c r="C37" s="691"/>
      <c r="D37" s="691"/>
      <c r="E37" s="691"/>
      <c r="F37" s="691"/>
      <c r="G37" s="692"/>
      <c r="H37" s="390"/>
      <c r="I37" s="390"/>
      <c r="J37" s="835"/>
      <c r="K37" s="73"/>
      <c r="L37" s="73"/>
      <c r="M37" s="73"/>
      <c r="N37" s="76"/>
      <c r="O37" s="96"/>
    </row>
    <row r="38" spans="1:15" s="75" customFormat="1" ht="15" customHeight="1">
      <c r="A38" s="546" t="s">
        <v>154</v>
      </c>
      <c r="B38" s="572"/>
      <c r="C38" s="572"/>
      <c r="D38" s="572"/>
      <c r="E38" s="572"/>
      <c r="F38" s="572"/>
      <c r="G38" s="572"/>
      <c r="H38" s="325"/>
      <c r="I38" s="325"/>
      <c r="J38" s="327"/>
      <c r="K38" s="73"/>
      <c r="L38" s="73"/>
      <c r="M38" s="73"/>
      <c r="N38" s="76"/>
      <c r="O38" s="96"/>
    </row>
    <row r="39" spans="1:15" s="75" customFormat="1" ht="15" customHeight="1">
      <c r="A39" s="473" t="s">
        <v>90</v>
      </c>
      <c r="B39" s="474"/>
      <c r="C39" s="474"/>
      <c r="D39" s="474"/>
      <c r="E39" s="474"/>
      <c r="F39" s="474"/>
      <c r="G39" s="474"/>
      <c r="H39" s="325"/>
      <c r="I39" s="325"/>
      <c r="J39" s="327"/>
      <c r="K39" s="73"/>
      <c r="L39" s="73"/>
      <c r="M39" s="73"/>
      <c r="N39" s="76"/>
      <c r="O39" s="96"/>
    </row>
    <row r="40" spans="1:15" s="75" customFormat="1" ht="15" customHeight="1" thickBot="1">
      <c r="A40" s="456" t="s">
        <v>28</v>
      </c>
      <c r="B40" s="457"/>
      <c r="C40" s="457"/>
      <c r="D40" s="457"/>
      <c r="E40" s="457"/>
      <c r="F40" s="457"/>
      <c r="G40" s="457"/>
      <c r="H40" s="328">
        <f>+H36+H38+H39</f>
        <v>0</v>
      </c>
      <c r="I40" s="328">
        <f t="shared" ref="I40" si="1">+I36+I38+I39</f>
        <v>0</v>
      </c>
      <c r="J40" s="331">
        <f>+J36+J38+J39</f>
        <v>0</v>
      </c>
      <c r="K40" s="73"/>
      <c r="L40" s="73"/>
      <c r="M40" s="73"/>
      <c r="N40" s="76"/>
      <c r="O40" s="96"/>
    </row>
    <row r="41" spans="1:15" ht="12" customHeight="1">
      <c r="A41" s="113"/>
    </row>
    <row r="42" spans="1:15" ht="12" customHeight="1">
      <c r="A42" s="129"/>
    </row>
    <row r="43" spans="1:15" ht="12" customHeight="1">
      <c r="A43" s="113"/>
    </row>
    <row r="44" spans="1:15" ht="12" customHeight="1">
      <c r="A44" s="113"/>
    </row>
  </sheetData>
  <sheetProtection algorithmName="SHA-512" hashValue="Yxl4P/0XiJbDnAnfYVdmsdO5LgE9ZQ2IN0YYr9Tp2wU2AvZ0Ko9dgHQFhMgs506GWQRFJSEZ+IzG1KxJw1b+AA==" saltValue="+ucGglV3Yqh67XO9lTpOPw==" spinCount="100000" sheet="1" objects="1" scenarios="1" selectLockedCells="1"/>
  <mergeCells count="31">
    <mergeCell ref="A1:J1"/>
    <mergeCell ref="A5:J5"/>
    <mergeCell ref="A18:G18"/>
    <mergeCell ref="H7:J7"/>
    <mergeCell ref="A10:G11"/>
    <mergeCell ref="H10:J10"/>
    <mergeCell ref="A12:G12"/>
    <mergeCell ref="A13:G13"/>
    <mergeCell ref="A14:G14"/>
    <mergeCell ref="A15:G15"/>
    <mergeCell ref="A16:G16"/>
    <mergeCell ref="A17:G17"/>
    <mergeCell ref="A32:G32"/>
    <mergeCell ref="A19:G19"/>
    <mergeCell ref="A20:G20"/>
    <mergeCell ref="A22:G22"/>
    <mergeCell ref="A23:G23"/>
    <mergeCell ref="A24:G24"/>
    <mergeCell ref="A25:G25"/>
    <mergeCell ref="A26:G26"/>
    <mergeCell ref="A27:G27"/>
    <mergeCell ref="A29:G29"/>
    <mergeCell ref="A30:G30"/>
    <mergeCell ref="A31:G31"/>
    <mergeCell ref="A40:G40"/>
    <mergeCell ref="A33:G33"/>
    <mergeCell ref="A35:G35"/>
    <mergeCell ref="A36:G36"/>
    <mergeCell ref="A37:G37"/>
    <mergeCell ref="A38:G38"/>
    <mergeCell ref="A39:G3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M41"/>
  <sheetViews>
    <sheetView showGridLines="0" topLeftCell="A11" workbookViewId="0">
      <selection activeCell="G11" sqref="G11:H11"/>
    </sheetView>
  </sheetViews>
  <sheetFormatPr defaultColWidth="9.140625" defaultRowHeight="12.75"/>
  <cols>
    <col min="1" max="4" width="8.140625" style="31" customWidth="1"/>
    <col min="5" max="8" width="15.5703125" style="31" customWidth="1"/>
    <col min="9" max="9" width="10.28515625" style="31" customWidth="1"/>
    <col min="10" max="11" width="14.28515625" style="31" customWidth="1"/>
    <col min="12" max="16384" width="9.140625" style="31"/>
  </cols>
  <sheetData>
    <row r="1" spans="1:13" s="29" customFormat="1" ht="18">
      <c r="A1" s="555" t="s">
        <v>74</v>
      </c>
      <c r="B1" s="555"/>
      <c r="C1" s="555"/>
      <c r="D1" s="555"/>
      <c r="E1" s="555"/>
      <c r="F1" s="555"/>
      <c r="G1" s="555"/>
      <c r="H1" s="555"/>
      <c r="I1" s="82"/>
      <c r="J1" s="82"/>
      <c r="K1" s="106"/>
    </row>
    <row r="2" spans="1:13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3" ht="21" customHeight="1" thickBot="1">
      <c r="A3" s="30"/>
      <c r="B3" s="30"/>
      <c r="C3" s="30"/>
      <c r="D3" s="30"/>
      <c r="E3" s="30"/>
    </row>
    <row r="4" spans="1:13" s="76" customFormat="1" ht="30.75" customHeight="1" thickBot="1">
      <c r="A4" s="693" t="s">
        <v>268</v>
      </c>
      <c r="B4" s="694"/>
      <c r="C4" s="694"/>
      <c r="D4" s="694"/>
      <c r="E4" s="694"/>
      <c r="F4" s="694"/>
      <c r="G4" s="694"/>
      <c r="H4" s="695"/>
      <c r="I4" s="108"/>
      <c r="J4" s="108"/>
      <c r="K4" s="108"/>
    </row>
    <row r="5" spans="1:13" s="75" customFormat="1" ht="30.75" customHeight="1" thickBot="1">
      <c r="A5" s="72"/>
      <c r="B5" s="72"/>
      <c r="C5" s="72"/>
      <c r="D5" s="72"/>
      <c r="E5" s="72"/>
      <c r="F5" s="72"/>
      <c r="G5" s="72"/>
      <c r="H5" s="73"/>
      <c r="I5" s="73"/>
      <c r="J5" s="73"/>
      <c r="K5" s="73"/>
    </row>
    <row r="6" spans="1:13" ht="21.75" customHeight="1" thickBot="1">
      <c r="A6" s="119"/>
      <c r="B6" s="77"/>
      <c r="C6" s="77"/>
      <c r="D6" s="77"/>
      <c r="E6" s="77"/>
      <c r="F6" s="77"/>
      <c r="G6" s="702">
        <v>2015</v>
      </c>
      <c r="H6" s="450"/>
    </row>
    <row r="7" spans="1:13" ht="12" hidden="1" customHeight="1">
      <c r="A7" s="119"/>
      <c r="B7" s="77"/>
      <c r="C7" s="77"/>
      <c r="D7" s="77"/>
      <c r="E7" s="77"/>
      <c r="F7" s="77"/>
      <c r="G7" s="133"/>
      <c r="H7" s="121"/>
    </row>
    <row r="8" spans="1:13" ht="3" customHeight="1" thickBot="1">
      <c r="A8" s="113"/>
    </row>
    <row r="9" spans="1:13" ht="33.75" customHeight="1" thickBot="1">
      <c r="A9" s="554"/>
      <c r="B9" s="554"/>
      <c r="C9" s="554"/>
      <c r="D9" s="554"/>
      <c r="E9" s="554"/>
      <c r="F9" s="72"/>
      <c r="G9" s="703" t="s">
        <v>91</v>
      </c>
      <c r="H9" s="704"/>
    </row>
    <row r="10" spans="1:13" s="112" customFormat="1" ht="16.5" customHeight="1" thickBot="1">
      <c r="A10" s="627" t="s">
        <v>155</v>
      </c>
      <c r="B10" s="627"/>
      <c r="C10" s="627"/>
      <c r="D10" s="627"/>
      <c r="E10" s="627"/>
      <c r="F10" s="627"/>
      <c r="G10" s="124"/>
      <c r="H10" s="109"/>
      <c r="I10" s="109"/>
      <c r="J10" s="109"/>
      <c r="K10" s="109"/>
      <c r="L10" s="110"/>
      <c r="M10" s="111"/>
    </row>
    <row r="11" spans="1:13" s="75" customFormat="1" ht="15" customHeight="1">
      <c r="A11" s="538" t="s">
        <v>42</v>
      </c>
      <c r="B11" s="606"/>
      <c r="C11" s="606"/>
      <c r="D11" s="606"/>
      <c r="E11" s="606"/>
      <c r="F11" s="606"/>
      <c r="G11" s="700"/>
      <c r="H11" s="701"/>
      <c r="I11" s="73"/>
      <c r="J11" s="73"/>
      <c r="K11" s="73"/>
      <c r="L11" s="76"/>
      <c r="M11" s="96"/>
    </row>
    <row r="12" spans="1:13" s="75" customFormat="1" ht="15" customHeight="1">
      <c r="A12" s="473" t="s">
        <v>43</v>
      </c>
      <c r="B12" s="474"/>
      <c r="C12" s="474"/>
      <c r="D12" s="474"/>
      <c r="E12" s="474"/>
      <c r="F12" s="474"/>
      <c r="G12" s="696"/>
      <c r="H12" s="697"/>
      <c r="I12" s="73"/>
      <c r="J12" s="73"/>
      <c r="K12" s="73"/>
      <c r="L12" s="76"/>
      <c r="M12" s="96"/>
    </row>
    <row r="13" spans="1:13" s="75" customFormat="1" ht="15" customHeight="1">
      <c r="A13" s="473" t="s">
        <v>44</v>
      </c>
      <c r="B13" s="474"/>
      <c r="C13" s="474"/>
      <c r="D13" s="474"/>
      <c r="E13" s="474"/>
      <c r="F13" s="474"/>
      <c r="G13" s="696"/>
      <c r="H13" s="697"/>
      <c r="I13" s="73"/>
      <c r="J13" s="73"/>
      <c r="K13" s="73"/>
      <c r="L13" s="76"/>
      <c r="M13" s="96"/>
    </row>
    <row r="14" spans="1:13" s="75" customFormat="1" ht="15" customHeight="1">
      <c r="A14" s="473" t="s">
        <v>45</v>
      </c>
      <c r="B14" s="474"/>
      <c r="C14" s="474"/>
      <c r="D14" s="474"/>
      <c r="E14" s="474"/>
      <c r="F14" s="474"/>
      <c r="G14" s="696"/>
      <c r="H14" s="697"/>
      <c r="I14" s="73"/>
      <c r="J14" s="73"/>
      <c r="K14" s="73"/>
      <c r="L14" s="76"/>
      <c r="M14" s="96"/>
    </row>
    <row r="15" spans="1:13" s="75" customFormat="1" ht="15" customHeight="1">
      <c r="A15" s="473" t="s">
        <v>46</v>
      </c>
      <c r="B15" s="474"/>
      <c r="C15" s="474"/>
      <c r="D15" s="474"/>
      <c r="E15" s="474"/>
      <c r="F15" s="474"/>
      <c r="G15" s="696"/>
      <c r="H15" s="697"/>
      <c r="I15" s="73"/>
      <c r="J15" s="73"/>
      <c r="K15" s="73"/>
      <c r="L15" s="76"/>
      <c r="M15" s="96"/>
    </row>
    <row r="16" spans="1:13" s="75" customFormat="1" ht="15" customHeight="1">
      <c r="A16" s="473" t="s">
        <v>47</v>
      </c>
      <c r="B16" s="474"/>
      <c r="C16" s="474"/>
      <c r="D16" s="474"/>
      <c r="E16" s="474"/>
      <c r="F16" s="474"/>
      <c r="G16" s="696"/>
      <c r="H16" s="697"/>
      <c r="I16" s="73"/>
      <c r="J16" s="73"/>
      <c r="K16" s="73"/>
      <c r="L16" s="76"/>
      <c r="M16" s="96"/>
    </row>
    <row r="17" spans="1:13" s="75" customFormat="1" ht="15" customHeight="1">
      <c r="A17" s="532" t="s">
        <v>48</v>
      </c>
      <c r="B17" s="533"/>
      <c r="C17" s="533"/>
      <c r="D17" s="533"/>
      <c r="E17" s="533"/>
      <c r="F17" s="595"/>
      <c r="G17" s="696"/>
      <c r="H17" s="697"/>
      <c r="I17" s="73"/>
      <c r="J17" s="73"/>
      <c r="K17" s="73"/>
      <c r="L17" s="76"/>
      <c r="M17" s="96"/>
    </row>
    <row r="18" spans="1:13" s="75" customFormat="1" ht="15" customHeight="1">
      <c r="A18" s="532" t="s">
        <v>49</v>
      </c>
      <c r="B18" s="533"/>
      <c r="C18" s="533"/>
      <c r="D18" s="533"/>
      <c r="E18" s="533"/>
      <c r="F18" s="595"/>
      <c r="G18" s="696"/>
      <c r="H18" s="697"/>
      <c r="I18" s="73"/>
      <c r="J18" s="73"/>
      <c r="K18" s="73"/>
      <c r="L18" s="76"/>
      <c r="M18" s="96"/>
    </row>
    <row r="19" spans="1:13" s="75" customFormat="1" ht="15" customHeight="1">
      <c r="A19" s="532" t="s">
        <v>50</v>
      </c>
      <c r="B19" s="533"/>
      <c r="C19" s="533"/>
      <c r="D19" s="533"/>
      <c r="E19" s="533"/>
      <c r="F19" s="595"/>
      <c r="G19" s="696"/>
      <c r="H19" s="697"/>
      <c r="I19" s="73"/>
      <c r="J19" s="73"/>
      <c r="K19" s="73"/>
      <c r="L19" s="76"/>
      <c r="M19" s="96"/>
    </row>
    <row r="20" spans="1:13" s="75" customFormat="1" ht="15" customHeight="1">
      <c r="A20" s="532" t="s">
        <v>51</v>
      </c>
      <c r="B20" s="533"/>
      <c r="C20" s="533"/>
      <c r="D20" s="533"/>
      <c r="E20" s="533"/>
      <c r="F20" s="595"/>
      <c r="G20" s="696"/>
      <c r="H20" s="697"/>
      <c r="I20" s="73"/>
      <c r="J20" s="73"/>
      <c r="K20" s="73"/>
      <c r="L20" s="76"/>
      <c r="M20" s="96"/>
    </row>
    <row r="21" spans="1:13" s="75" customFormat="1" ht="15" customHeight="1" thickBot="1">
      <c r="A21" s="576" t="s">
        <v>29</v>
      </c>
      <c r="B21" s="596"/>
      <c r="C21" s="596"/>
      <c r="D21" s="596"/>
      <c r="E21" s="596"/>
      <c r="F21" s="597"/>
      <c r="G21" s="698">
        <f>+G11+G12+G13+G14+G15+G16+G17+G18+G19+G20</f>
        <v>0</v>
      </c>
      <c r="H21" s="699"/>
      <c r="I21" s="73"/>
      <c r="J21" s="73"/>
      <c r="K21" s="73"/>
      <c r="L21" s="76"/>
      <c r="M21" s="96"/>
    </row>
    <row r="22" spans="1:13" ht="14.25" customHeight="1">
      <c r="A22" s="113"/>
    </row>
    <row r="23" spans="1:13" s="112" customFormat="1" ht="16.5" customHeight="1" thickBot="1">
      <c r="A23" s="611" t="s">
        <v>31</v>
      </c>
      <c r="B23" s="611"/>
      <c r="C23" s="611"/>
      <c r="D23" s="611"/>
      <c r="E23" s="611"/>
      <c r="F23" s="124"/>
      <c r="G23" s="124"/>
      <c r="H23" s="109"/>
      <c r="I23" s="109"/>
      <c r="J23" s="109"/>
      <c r="K23" s="109"/>
      <c r="L23" s="110"/>
      <c r="M23" s="111"/>
    </row>
    <row r="24" spans="1:13" s="75" customFormat="1" ht="15" customHeight="1">
      <c r="A24" s="549" t="s">
        <v>34</v>
      </c>
      <c r="B24" s="550"/>
      <c r="C24" s="550"/>
      <c r="D24" s="550"/>
      <c r="E24" s="550"/>
      <c r="F24" s="628"/>
      <c r="G24" s="700"/>
      <c r="H24" s="701"/>
      <c r="I24" s="73"/>
      <c r="J24" s="73"/>
      <c r="K24" s="73"/>
      <c r="L24" s="76"/>
      <c r="M24" s="96"/>
    </row>
    <row r="25" spans="1:13" s="75" customFormat="1" ht="15" customHeight="1">
      <c r="A25" s="532" t="s">
        <v>35</v>
      </c>
      <c r="B25" s="533"/>
      <c r="C25" s="533"/>
      <c r="D25" s="533"/>
      <c r="E25" s="533"/>
      <c r="F25" s="595"/>
      <c r="G25" s="696"/>
      <c r="H25" s="697"/>
      <c r="I25" s="73"/>
      <c r="J25" s="73"/>
      <c r="K25" s="73"/>
      <c r="L25" s="76"/>
      <c r="M25" s="96"/>
    </row>
    <row r="26" spans="1:13" s="75" customFormat="1" ht="15" customHeight="1">
      <c r="A26" s="532" t="s">
        <v>36</v>
      </c>
      <c r="B26" s="533"/>
      <c r="C26" s="533"/>
      <c r="D26" s="533"/>
      <c r="E26" s="533"/>
      <c r="F26" s="595"/>
      <c r="G26" s="696"/>
      <c r="H26" s="697"/>
      <c r="I26" s="73"/>
      <c r="J26" s="73"/>
      <c r="K26" s="73"/>
      <c r="L26" s="76"/>
      <c r="M26" s="96"/>
    </row>
    <row r="27" spans="1:13" s="75" customFormat="1" ht="15" customHeight="1">
      <c r="A27" s="532" t="s">
        <v>86</v>
      </c>
      <c r="B27" s="533"/>
      <c r="C27" s="533"/>
      <c r="D27" s="533"/>
      <c r="E27" s="533"/>
      <c r="F27" s="595"/>
      <c r="G27" s="696"/>
      <c r="H27" s="697"/>
      <c r="I27" s="73"/>
      <c r="J27" s="73"/>
      <c r="K27" s="73"/>
      <c r="L27" s="76"/>
      <c r="M27" s="96"/>
    </row>
    <row r="28" spans="1:13" s="75" customFormat="1" ht="15" customHeight="1">
      <c r="A28" s="532" t="s">
        <v>37</v>
      </c>
      <c r="B28" s="533"/>
      <c r="C28" s="533"/>
      <c r="D28" s="533"/>
      <c r="E28" s="533"/>
      <c r="F28" s="595"/>
      <c r="G28" s="696"/>
      <c r="H28" s="697"/>
      <c r="I28" s="73"/>
      <c r="J28" s="73"/>
      <c r="K28" s="73"/>
      <c r="L28" s="76"/>
      <c r="M28" s="96"/>
    </row>
    <row r="29" spans="1:13" s="75" customFormat="1" ht="15" customHeight="1">
      <c r="A29" s="532" t="s">
        <v>87</v>
      </c>
      <c r="B29" s="533"/>
      <c r="C29" s="533"/>
      <c r="D29" s="533"/>
      <c r="E29" s="533"/>
      <c r="F29" s="595"/>
      <c r="G29" s="696"/>
      <c r="H29" s="697"/>
      <c r="I29" s="73"/>
      <c r="J29" s="73"/>
      <c r="K29" s="73"/>
      <c r="L29" s="76"/>
      <c r="M29" s="96"/>
    </row>
    <row r="30" spans="1:13" s="75" customFormat="1" ht="15" customHeight="1">
      <c r="A30" s="532" t="s">
        <v>88</v>
      </c>
      <c r="B30" s="533"/>
      <c r="C30" s="533"/>
      <c r="D30" s="533"/>
      <c r="E30" s="533"/>
      <c r="F30" s="595"/>
      <c r="G30" s="696"/>
      <c r="H30" s="697"/>
      <c r="I30" s="73"/>
      <c r="J30" s="73"/>
      <c r="K30" s="73"/>
      <c r="L30" s="76"/>
      <c r="M30" s="96"/>
    </row>
    <row r="31" spans="1:13" s="75" customFormat="1" ht="15" customHeight="1" thickBot="1">
      <c r="A31" s="576" t="s">
        <v>29</v>
      </c>
      <c r="B31" s="596"/>
      <c r="C31" s="596"/>
      <c r="D31" s="596"/>
      <c r="E31" s="596"/>
      <c r="F31" s="597"/>
      <c r="G31" s="698">
        <f>+G24+G25+G26+G27+G28+G29+G30</f>
        <v>0</v>
      </c>
      <c r="H31" s="699"/>
      <c r="I31" s="73"/>
      <c r="J31" s="73"/>
      <c r="K31" s="73"/>
      <c r="L31" s="76"/>
      <c r="M31" s="96"/>
    </row>
    <row r="32" spans="1:13" ht="14.25" customHeight="1">
      <c r="A32" s="113"/>
    </row>
    <row r="33" spans="1:13" s="112" customFormat="1" ht="16.5" customHeight="1" thickBot="1">
      <c r="A33" s="611" t="s">
        <v>105</v>
      </c>
      <c r="B33" s="611"/>
      <c r="C33" s="611"/>
      <c r="D33" s="611"/>
      <c r="E33" s="611"/>
      <c r="F33" s="124"/>
      <c r="G33" s="124"/>
      <c r="H33" s="109"/>
      <c r="I33" s="109"/>
      <c r="J33" s="109"/>
      <c r="K33" s="109"/>
      <c r="L33" s="110"/>
      <c r="M33" s="111"/>
    </row>
    <row r="34" spans="1:13" s="75" customFormat="1" ht="15" customHeight="1">
      <c r="A34" s="538" t="s">
        <v>38</v>
      </c>
      <c r="B34" s="606"/>
      <c r="C34" s="606"/>
      <c r="D34" s="606"/>
      <c r="E34" s="606"/>
      <c r="F34" s="606"/>
      <c r="G34" s="466"/>
      <c r="H34" s="467"/>
      <c r="I34" s="73"/>
      <c r="J34" s="73"/>
      <c r="K34" s="73"/>
      <c r="L34" s="76"/>
      <c r="M34" s="96"/>
    </row>
    <row r="35" spans="1:13" s="75" customFormat="1" ht="15" customHeight="1">
      <c r="A35" s="473" t="s">
        <v>40</v>
      </c>
      <c r="B35" s="474"/>
      <c r="C35" s="474"/>
      <c r="D35" s="474"/>
      <c r="E35" s="474"/>
      <c r="F35" s="474"/>
      <c r="G35" s="461"/>
      <c r="H35" s="468"/>
      <c r="I35" s="73"/>
      <c r="J35" s="73"/>
      <c r="K35" s="73"/>
      <c r="L35" s="76"/>
      <c r="M35" s="96"/>
    </row>
    <row r="36" spans="1:13" s="75" customFormat="1" ht="15" customHeight="1">
      <c r="A36" s="473" t="s">
        <v>39</v>
      </c>
      <c r="B36" s="474"/>
      <c r="C36" s="474"/>
      <c r="D36" s="474"/>
      <c r="E36" s="474"/>
      <c r="F36" s="474"/>
      <c r="G36" s="461"/>
      <c r="H36" s="468"/>
      <c r="I36" s="73"/>
      <c r="J36" s="73"/>
      <c r="K36" s="73"/>
      <c r="L36" s="76"/>
      <c r="M36" s="96"/>
    </row>
    <row r="37" spans="1:13" s="75" customFormat="1" ht="15" customHeight="1" thickBot="1">
      <c r="A37" s="456" t="s">
        <v>29</v>
      </c>
      <c r="B37" s="457"/>
      <c r="C37" s="457"/>
      <c r="D37" s="457"/>
      <c r="E37" s="457"/>
      <c r="F37" s="457"/>
      <c r="G37" s="458">
        <f>+G34+G35+G36</f>
        <v>0</v>
      </c>
      <c r="H37" s="481"/>
      <c r="I37" s="73"/>
      <c r="J37" s="73"/>
      <c r="K37" s="73"/>
      <c r="L37" s="76"/>
      <c r="M37" s="96"/>
    </row>
    <row r="38" spans="1:13" ht="14.25" customHeight="1">
      <c r="A38" s="113"/>
    </row>
    <row r="39" spans="1:13" ht="12" customHeight="1">
      <c r="A39" s="113"/>
    </row>
    <row r="40" spans="1:13" ht="12" customHeight="1">
      <c r="A40" s="113"/>
    </row>
    <row r="41" spans="1:13" ht="12" customHeight="1">
      <c r="A41" s="113"/>
    </row>
  </sheetData>
  <sheetProtection algorithmName="SHA-512" hashValue="dr7BvvA4MSgwpI60/S7K8gpqBfRuelPkHZfe2WWW/RhqkT3JMmiTxEry+UjBqICmmvFNsI9KM9S5nPQ79B4PLw==" saltValue="XMrSuDfDRE9JDr4Iy93EiA==" spinCount="100000" sheet="1" objects="1" scenarios="1" selectLockedCells="1"/>
  <mergeCells count="54">
    <mergeCell ref="A1:H1"/>
    <mergeCell ref="A4:H4"/>
    <mergeCell ref="A13:F13"/>
    <mergeCell ref="G13:H13"/>
    <mergeCell ref="G6:H6"/>
    <mergeCell ref="A9:E9"/>
    <mergeCell ref="G9:H9"/>
    <mergeCell ref="A10:F10"/>
    <mergeCell ref="A11:F11"/>
    <mergeCell ref="G11:H11"/>
    <mergeCell ref="A12:F12"/>
    <mergeCell ref="G12:H12"/>
    <mergeCell ref="A14:F14"/>
    <mergeCell ref="G14:H14"/>
    <mergeCell ref="A15:F15"/>
    <mergeCell ref="G15:H15"/>
    <mergeCell ref="A16:F16"/>
    <mergeCell ref="G16:H16"/>
    <mergeCell ref="A24:F24"/>
    <mergeCell ref="G24:H24"/>
    <mergeCell ref="A17:F17"/>
    <mergeCell ref="G17:H17"/>
    <mergeCell ref="A18:F18"/>
    <mergeCell ref="G18:H18"/>
    <mergeCell ref="A19:F19"/>
    <mergeCell ref="G19:H19"/>
    <mergeCell ref="A20:F20"/>
    <mergeCell ref="G20:H20"/>
    <mergeCell ref="A21:F21"/>
    <mergeCell ref="G21:H21"/>
    <mergeCell ref="A23:E23"/>
    <mergeCell ref="A25:F25"/>
    <mergeCell ref="G25:H25"/>
    <mergeCell ref="A26:F26"/>
    <mergeCell ref="G26:H26"/>
    <mergeCell ref="A27:F27"/>
    <mergeCell ref="G27:H27"/>
    <mergeCell ref="A31:F31"/>
    <mergeCell ref="G31:H31"/>
    <mergeCell ref="A33:E33"/>
    <mergeCell ref="A34:F34"/>
    <mergeCell ref="G34:H34"/>
    <mergeCell ref="A28:F28"/>
    <mergeCell ref="G28:H28"/>
    <mergeCell ref="A29:F29"/>
    <mergeCell ref="G29:H29"/>
    <mergeCell ref="A30:F30"/>
    <mergeCell ref="G30:H30"/>
    <mergeCell ref="A36:F36"/>
    <mergeCell ref="G36:H36"/>
    <mergeCell ref="A37:F37"/>
    <mergeCell ref="G37:H37"/>
    <mergeCell ref="A35:F35"/>
    <mergeCell ref="G35:H3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O51"/>
  <sheetViews>
    <sheetView showGridLines="0" topLeftCell="A26" workbookViewId="0">
      <selection activeCell="M51" sqref="M51"/>
    </sheetView>
  </sheetViews>
  <sheetFormatPr defaultColWidth="9.140625" defaultRowHeight="12.75"/>
  <cols>
    <col min="1" max="1" width="17.28515625" style="31" customWidth="1"/>
    <col min="2" max="2" width="2.7109375" style="31" customWidth="1"/>
    <col min="3" max="3" width="8.7109375" style="31" customWidth="1"/>
    <col min="4" max="5" width="18" style="31" customWidth="1"/>
    <col min="6" max="6" width="16.140625" style="31" customWidth="1"/>
    <col min="7" max="7" width="14.140625" style="31" customWidth="1"/>
    <col min="8" max="8" width="19.42578125" style="31" customWidth="1"/>
    <col min="9" max="13" width="13.5703125" style="31" customWidth="1"/>
    <col min="14" max="14" width="17.42578125" style="31" customWidth="1"/>
    <col min="15" max="15" width="12" style="31" customWidth="1"/>
    <col min="16" max="16" width="8.85546875" style="31" customWidth="1"/>
    <col min="17" max="16384" width="9.140625" style="31"/>
  </cols>
  <sheetData>
    <row r="1" spans="1:15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71"/>
    </row>
    <row r="2" spans="1:15" s="29" customFormat="1" ht="21" customHeight="1">
      <c r="B2" s="107"/>
      <c r="C2" s="107"/>
      <c r="D2" s="107"/>
      <c r="E2" s="362"/>
      <c r="F2" s="238"/>
      <c r="G2" s="107"/>
      <c r="H2" s="236"/>
      <c r="I2" s="107"/>
      <c r="J2" s="107"/>
      <c r="K2" s="107"/>
      <c r="L2" s="107"/>
      <c r="M2" s="71"/>
      <c r="N2" s="71"/>
      <c r="O2" s="71"/>
    </row>
    <row r="3" spans="1:15" ht="21" customHeight="1" thickBot="1">
      <c r="B3" s="30"/>
      <c r="C3" s="30"/>
      <c r="D3" s="30"/>
      <c r="E3" s="30"/>
      <c r="F3" s="30"/>
      <c r="G3" s="30"/>
      <c r="H3" s="30"/>
    </row>
    <row r="4" spans="1:15" s="37" customFormat="1" ht="30.75" customHeight="1" thickBot="1">
      <c r="A4" s="463" t="s">
        <v>288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  <c r="O4" s="38"/>
    </row>
    <row r="5" spans="1:15" ht="30.75" customHeight="1" thickBot="1"/>
    <row r="6" spans="1:15" ht="27.75" customHeight="1">
      <c r="A6" s="712" t="s">
        <v>95</v>
      </c>
      <c r="B6" s="710" t="s">
        <v>278</v>
      </c>
      <c r="C6" s="710"/>
      <c r="D6" s="710"/>
      <c r="E6" s="707" t="s">
        <v>301</v>
      </c>
      <c r="F6" s="707" t="s">
        <v>204</v>
      </c>
      <c r="G6" s="707" t="s">
        <v>81</v>
      </c>
      <c r="H6" s="707" t="s">
        <v>290</v>
      </c>
      <c r="I6" s="707" t="s">
        <v>24</v>
      </c>
      <c r="J6" s="707" t="s">
        <v>25</v>
      </c>
      <c r="K6" s="707">
        <v>2015</v>
      </c>
      <c r="L6" s="707"/>
      <c r="M6" s="707"/>
      <c r="N6" s="709"/>
    </row>
    <row r="7" spans="1:15" ht="39.75" customHeight="1">
      <c r="A7" s="713"/>
      <c r="B7" s="711"/>
      <c r="C7" s="711"/>
      <c r="D7" s="711"/>
      <c r="E7" s="708"/>
      <c r="F7" s="708"/>
      <c r="G7" s="708"/>
      <c r="H7" s="708"/>
      <c r="I7" s="708"/>
      <c r="J7" s="708"/>
      <c r="K7" s="336" t="s">
        <v>23</v>
      </c>
      <c r="L7" s="336" t="s">
        <v>98</v>
      </c>
      <c r="M7" s="336" t="s">
        <v>85</v>
      </c>
      <c r="N7" s="337" t="s">
        <v>277</v>
      </c>
    </row>
    <row r="8" spans="1:15" ht="15" customHeight="1">
      <c r="A8" s="339"/>
      <c r="B8" s="705"/>
      <c r="C8" s="706"/>
      <c r="D8" s="706"/>
      <c r="E8" s="368"/>
      <c r="F8" s="182"/>
      <c r="G8" s="182"/>
      <c r="H8" s="182"/>
      <c r="I8" s="187"/>
      <c r="J8" s="338"/>
      <c r="K8" s="188"/>
      <c r="L8" s="1"/>
      <c r="M8" s="1"/>
      <c r="N8" s="2"/>
    </row>
    <row r="9" spans="1:15" ht="15" customHeight="1">
      <c r="A9" s="339"/>
      <c r="B9" s="705"/>
      <c r="C9" s="706"/>
      <c r="D9" s="706"/>
      <c r="E9" s="368"/>
      <c r="F9" s="182"/>
      <c r="G9" s="182"/>
      <c r="H9" s="182"/>
      <c r="I9" s="187"/>
      <c r="J9" s="338"/>
      <c r="K9" s="188"/>
      <c r="L9" s="1"/>
      <c r="M9" s="1"/>
      <c r="N9" s="2"/>
    </row>
    <row r="10" spans="1:15" ht="15" customHeight="1">
      <c r="A10" s="339"/>
      <c r="B10" s="705"/>
      <c r="C10" s="706"/>
      <c r="D10" s="706"/>
      <c r="E10" s="368"/>
      <c r="F10" s="182"/>
      <c r="G10" s="182"/>
      <c r="H10" s="182"/>
      <c r="I10" s="187"/>
      <c r="J10" s="338"/>
      <c r="K10" s="188"/>
      <c r="L10" s="1"/>
      <c r="M10" s="1"/>
      <c r="N10" s="2"/>
    </row>
    <row r="11" spans="1:15" ht="15" customHeight="1">
      <c r="A11" s="339"/>
      <c r="B11" s="705"/>
      <c r="C11" s="706"/>
      <c r="D11" s="706"/>
      <c r="E11" s="368"/>
      <c r="F11" s="182"/>
      <c r="G11" s="182"/>
      <c r="H11" s="182"/>
      <c r="I11" s="187"/>
      <c r="J11" s="338"/>
      <c r="K11" s="188"/>
      <c r="L11" s="1"/>
      <c r="M11" s="1"/>
      <c r="N11" s="2"/>
    </row>
    <row r="12" spans="1:15" ht="15" customHeight="1">
      <c r="A12" s="339"/>
      <c r="B12" s="705"/>
      <c r="C12" s="706"/>
      <c r="D12" s="706"/>
      <c r="E12" s="368"/>
      <c r="F12" s="182"/>
      <c r="G12" s="182"/>
      <c r="H12" s="182"/>
      <c r="I12" s="187"/>
      <c r="J12" s="338"/>
      <c r="K12" s="188"/>
      <c r="L12" s="1"/>
      <c r="M12" s="1"/>
      <c r="N12" s="2"/>
    </row>
    <row r="13" spans="1:15" ht="15" customHeight="1">
      <c r="A13" s="339"/>
      <c r="B13" s="705"/>
      <c r="C13" s="706"/>
      <c r="D13" s="706"/>
      <c r="E13" s="368"/>
      <c r="F13" s="182"/>
      <c r="G13" s="182"/>
      <c r="H13" s="182"/>
      <c r="I13" s="187"/>
      <c r="J13" s="338"/>
      <c r="K13" s="188"/>
      <c r="L13" s="1"/>
      <c r="M13" s="1"/>
      <c r="N13" s="2"/>
    </row>
    <row r="14" spans="1:15" ht="15" customHeight="1">
      <c r="A14" s="339"/>
      <c r="B14" s="705"/>
      <c r="C14" s="706"/>
      <c r="D14" s="706"/>
      <c r="E14" s="368"/>
      <c r="F14" s="182"/>
      <c r="G14" s="182"/>
      <c r="H14" s="182"/>
      <c r="I14" s="187"/>
      <c r="J14" s="338"/>
      <c r="K14" s="188"/>
      <c r="L14" s="1"/>
      <c r="M14" s="1"/>
      <c r="N14" s="2"/>
    </row>
    <row r="15" spans="1:15" ht="15" customHeight="1">
      <c r="A15" s="339"/>
      <c r="B15" s="705"/>
      <c r="C15" s="706"/>
      <c r="D15" s="706"/>
      <c r="E15" s="368"/>
      <c r="F15" s="182"/>
      <c r="G15" s="182"/>
      <c r="H15" s="182"/>
      <c r="I15" s="187"/>
      <c r="J15" s="338"/>
      <c r="K15" s="188"/>
      <c r="L15" s="1"/>
      <c r="M15" s="1"/>
      <c r="N15" s="2"/>
    </row>
    <row r="16" spans="1:15" ht="15" customHeight="1">
      <c r="A16" s="339"/>
      <c r="B16" s="705"/>
      <c r="C16" s="706"/>
      <c r="D16" s="706"/>
      <c r="E16" s="368"/>
      <c r="F16" s="182"/>
      <c r="G16" s="182"/>
      <c r="H16" s="182"/>
      <c r="I16" s="187"/>
      <c r="J16" s="338"/>
      <c r="K16" s="188"/>
      <c r="L16" s="1"/>
      <c r="M16" s="1"/>
      <c r="N16" s="2"/>
    </row>
    <row r="17" spans="1:14" ht="15" customHeight="1">
      <c r="A17" s="339"/>
      <c r="B17" s="705"/>
      <c r="C17" s="706"/>
      <c r="D17" s="706"/>
      <c r="E17" s="368"/>
      <c r="F17" s="182"/>
      <c r="G17" s="182"/>
      <c r="H17" s="182"/>
      <c r="I17" s="187"/>
      <c r="J17" s="338"/>
      <c r="K17" s="188"/>
      <c r="L17" s="1"/>
      <c r="M17" s="1"/>
      <c r="N17" s="2"/>
    </row>
    <row r="18" spans="1:14" ht="15" customHeight="1">
      <c r="A18" s="339"/>
      <c r="B18" s="705"/>
      <c r="C18" s="706"/>
      <c r="D18" s="706"/>
      <c r="E18" s="368"/>
      <c r="F18" s="182"/>
      <c r="G18" s="182"/>
      <c r="H18" s="182"/>
      <c r="I18" s="187"/>
      <c r="J18" s="338"/>
      <c r="K18" s="188"/>
      <c r="L18" s="1"/>
      <c r="M18" s="1"/>
      <c r="N18" s="2"/>
    </row>
    <row r="19" spans="1:14" ht="15" customHeight="1">
      <c r="A19" s="339"/>
      <c r="B19" s="705"/>
      <c r="C19" s="706"/>
      <c r="D19" s="706"/>
      <c r="E19" s="368"/>
      <c r="F19" s="182"/>
      <c r="G19" s="182"/>
      <c r="H19" s="182"/>
      <c r="I19" s="182"/>
      <c r="J19" s="338"/>
      <c r="K19" s="188"/>
      <c r="L19" s="1"/>
      <c r="M19" s="1"/>
      <c r="N19" s="2"/>
    </row>
    <row r="20" spans="1:14" ht="15" customHeight="1">
      <c r="A20" s="339"/>
      <c r="B20" s="705"/>
      <c r="C20" s="706"/>
      <c r="D20" s="706"/>
      <c r="E20" s="368"/>
      <c r="F20" s="182"/>
      <c r="G20" s="182"/>
      <c r="H20" s="182"/>
      <c r="I20" s="182"/>
      <c r="J20" s="338"/>
      <c r="K20" s="188"/>
      <c r="L20" s="1"/>
      <c r="M20" s="1"/>
      <c r="N20" s="2"/>
    </row>
    <row r="21" spans="1:14" ht="15" customHeight="1">
      <c r="A21" s="339"/>
      <c r="B21" s="705"/>
      <c r="C21" s="706"/>
      <c r="D21" s="706"/>
      <c r="E21" s="368"/>
      <c r="F21" s="182"/>
      <c r="G21" s="182"/>
      <c r="H21" s="182"/>
      <c r="I21" s="182"/>
      <c r="J21" s="338"/>
      <c r="K21" s="188"/>
      <c r="L21" s="1"/>
      <c r="M21" s="1"/>
      <c r="N21" s="2"/>
    </row>
    <row r="22" spans="1:14" ht="15" customHeight="1">
      <c r="A22" s="339"/>
      <c r="B22" s="705"/>
      <c r="C22" s="706"/>
      <c r="D22" s="706"/>
      <c r="E22" s="368"/>
      <c r="F22" s="182"/>
      <c r="G22" s="182"/>
      <c r="H22" s="182"/>
      <c r="I22" s="182"/>
      <c r="J22" s="338"/>
      <c r="K22" s="188"/>
      <c r="L22" s="1"/>
      <c r="M22" s="1"/>
      <c r="N22" s="2"/>
    </row>
    <row r="23" spans="1:14" ht="15" customHeight="1">
      <c r="A23" s="339"/>
      <c r="B23" s="705"/>
      <c r="C23" s="706"/>
      <c r="D23" s="706"/>
      <c r="E23" s="368"/>
      <c r="F23" s="182"/>
      <c r="G23" s="182"/>
      <c r="H23" s="182"/>
      <c r="I23" s="182"/>
      <c r="J23" s="338"/>
      <c r="K23" s="188"/>
      <c r="L23" s="1"/>
      <c r="M23" s="1"/>
      <c r="N23" s="2"/>
    </row>
    <row r="24" spans="1:14" ht="15" customHeight="1">
      <c r="A24" s="339"/>
      <c r="B24" s="705"/>
      <c r="C24" s="706"/>
      <c r="D24" s="706"/>
      <c r="E24" s="368"/>
      <c r="F24" s="182"/>
      <c r="G24" s="182"/>
      <c r="H24" s="182"/>
      <c r="I24" s="182"/>
      <c r="J24" s="338"/>
      <c r="K24" s="188"/>
      <c r="L24" s="1"/>
      <c r="M24" s="1"/>
      <c r="N24" s="2"/>
    </row>
    <row r="25" spans="1:14" ht="15" customHeight="1">
      <c r="A25" s="339"/>
      <c r="B25" s="705"/>
      <c r="C25" s="706"/>
      <c r="D25" s="706"/>
      <c r="E25" s="368"/>
      <c r="F25" s="182"/>
      <c r="G25" s="182"/>
      <c r="H25" s="182"/>
      <c r="I25" s="182"/>
      <c r="J25" s="338"/>
      <c r="K25" s="188"/>
      <c r="L25" s="1"/>
      <c r="M25" s="1"/>
      <c r="N25" s="2"/>
    </row>
    <row r="26" spans="1:14" ht="15" customHeight="1">
      <c r="A26" s="339"/>
      <c r="B26" s="705"/>
      <c r="C26" s="706"/>
      <c r="D26" s="706"/>
      <c r="E26" s="368"/>
      <c r="F26" s="182"/>
      <c r="G26" s="182"/>
      <c r="H26" s="182"/>
      <c r="I26" s="182"/>
      <c r="J26" s="338"/>
      <c r="K26" s="188"/>
      <c r="L26" s="1"/>
      <c r="M26" s="1"/>
      <c r="N26" s="2"/>
    </row>
    <row r="27" spans="1:14" ht="15" customHeight="1">
      <c r="A27" s="339"/>
      <c r="B27" s="705"/>
      <c r="C27" s="706"/>
      <c r="D27" s="706"/>
      <c r="E27" s="368"/>
      <c r="F27" s="182"/>
      <c r="G27" s="182"/>
      <c r="H27" s="182"/>
      <c r="I27" s="182"/>
      <c r="J27" s="338"/>
      <c r="K27" s="188"/>
      <c r="L27" s="1"/>
      <c r="M27" s="1"/>
      <c r="N27" s="2"/>
    </row>
    <row r="28" spans="1:14" ht="15" customHeight="1">
      <c r="A28" s="339"/>
      <c r="B28" s="705"/>
      <c r="C28" s="706"/>
      <c r="D28" s="706"/>
      <c r="E28" s="368"/>
      <c r="F28" s="182"/>
      <c r="G28" s="182"/>
      <c r="H28" s="182"/>
      <c r="I28" s="187"/>
      <c r="J28" s="338"/>
      <c r="K28" s="188"/>
      <c r="L28" s="1"/>
      <c r="M28" s="1"/>
      <c r="N28" s="2"/>
    </row>
    <row r="29" spans="1:14" ht="15" customHeight="1">
      <c r="A29" s="339"/>
      <c r="B29" s="705"/>
      <c r="C29" s="706"/>
      <c r="D29" s="706"/>
      <c r="E29" s="368"/>
      <c r="F29" s="182"/>
      <c r="G29" s="182"/>
      <c r="H29" s="182"/>
      <c r="I29" s="187"/>
      <c r="J29" s="338"/>
      <c r="K29" s="188"/>
      <c r="L29" s="1"/>
      <c r="M29" s="1"/>
      <c r="N29" s="2"/>
    </row>
    <row r="30" spans="1:14" ht="15" customHeight="1">
      <c r="A30" s="339"/>
      <c r="B30" s="705"/>
      <c r="C30" s="706"/>
      <c r="D30" s="706"/>
      <c r="E30" s="368"/>
      <c r="F30" s="182"/>
      <c r="G30" s="182"/>
      <c r="H30" s="182"/>
      <c r="I30" s="187"/>
      <c r="J30" s="338"/>
      <c r="K30" s="188"/>
      <c r="L30" s="1"/>
      <c r="M30" s="1"/>
      <c r="N30" s="2"/>
    </row>
    <row r="31" spans="1:14" ht="15" customHeight="1">
      <c r="A31" s="339"/>
      <c r="B31" s="705"/>
      <c r="C31" s="706"/>
      <c r="D31" s="706"/>
      <c r="E31" s="368"/>
      <c r="F31" s="182"/>
      <c r="G31" s="182"/>
      <c r="H31" s="182"/>
      <c r="I31" s="187"/>
      <c r="J31" s="338"/>
      <c r="K31" s="188"/>
      <c r="L31" s="1"/>
      <c r="M31" s="1"/>
      <c r="N31" s="2"/>
    </row>
    <row r="32" spans="1:14" ht="15" customHeight="1">
      <c r="A32" s="339"/>
      <c r="B32" s="705"/>
      <c r="C32" s="706"/>
      <c r="D32" s="706"/>
      <c r="E32" s="368"/>
      <c r="F32" s="182"/>
      <c r="G32" s="182"/>
      <c r="H32" s="182"/>
      <c r="I32" s="187"/>
      <c r="J32" s="338"/>
      <c r="K32" s="188"/>
      <c r="L32" s="1"/>
      <c r="M32" s="1"/>
      <c r="N32" s="2"/>
    </row>
    <row r="33" spans="1:14" ht="15" customHeight="1">
      <c r="A33" s="339"/>
      <c r="B33" s="705"/>
      <c r="C33" s="706"/>
      <c r="D33" s="706"/>
      <c r="E33" s="368"/>
      <c r="F33" s="182"/>
      <c r="G33" s="182"/>
      <c r="H33" s="182"/>
      <c r="I33" s="187"/>
      <c r="J33" s="338"/>
      <c r="K33" s="188"/>
      <c r="L33" s="1"/>
      <c r="M33" s="1"/>
      <c r="N33" s="2"/>
    </row>
    <row r="34" spans="1:14" ht="15" customHeight="1">
      <c r="A34" s="339"/>
      <c r="B34" s="705"/>
      <c r="C34" s="706"/>
      <c r="D34" s="706"/>
      <c r="E34" s="368"/>
      <c r="F34" s="182"/>
      <c r="G34" s="182"/>
      <c r="H34" s="182"/>
      <c r="I34" s="187"/>
      <c r="J34" s="338"/>
      <c r="K34" s="188"/>
      <c r="L34" s="1"/>
      <c r="M34" s="1"/>
      <c r="N34" s="2"/>
    </row>
    <row r="35" spans="1:14" ht="15" customHeight="1">
      <c r="A35" s="339"/>
      <c r="B35" s="705"/>
      <c r="C35" s="706"/>
      <c r="D35" s="706"/>
      <c r="E35" s="368"/>
      <c r="F35" s="182"/>
      <c r="G35" s="182"/>
      <c r="H35" s="182"/>
      <c r="I35" s="187"/>
      <c r="J35" s="338"/>
      <c r="K35" s="188"/>
      <c r="L35" s="1"/>
      <c r="M35" s="1"/>
      <c r="N35" s="2"/>
    </row>
    <row r="36" spans="1:14" ht="15" customHeight="1">
      <c r="A36" s="339"/>
      <c r="B36" s="705"/>
      <c r="C36" s="706"/>
      <c r="D36" s="706"/>
      <c r="E36" s="368"/>
      <c r="F36" s="182"/>
      <c r="G36" s="182"/>
      <c r="H36" s="182"/>
      <c r="I36" s="187"/>
      <c r="J36" s="338"/>
      <c r="K36" s="188"/>
      <c r="L36" s="1"/>
      <c r="M36" s="1"/>
      <c r="N36" s="2"/>
    </row>
    <row r="37" spans="1:14" ht="15" customHeight="1">
      <c r="A37" s="339"/>
      <c r="B37" s="705"/>
      <c r="C37" s="706"/>
      <c r="D37" s="706"/>
      <c r="E37" s="368"/>
      <c r="F37" s="182"/>
      <c r="G37" s="182"/>
      <c r="H37" s="182"/>
      <c r="I37" s="187"/>
      <c r="J37" s="338"/>
      <c r="K37" s="188"/>
      <c r="L37" s="1"/>
      <c r="M37" s="1"/>
      <c r="N37" s="2"/>
    </row>
    <row r="38" spans="1:14" ht="15" customHeight="1">
      <c r="A38" s="339"/>
      <c r="B38" s="705"/>
      <c r="C38" s="706"/>
      <c r="D38" s="706"/>
      <c r="E38" s="368"/>
      <c r="F38" s="182"/>
      <c r="G38" s="182"/>
      <c r="H38" s="182"/>
      <c r="I38" s="187"/>
      <c r="J38" s="338"/>
      <c r="K38" s="188"/>
      <c r="L38" s="1"/>
      <c r="M38" s="1"/>
      <c r="N38" s="2"/>
    </row>
    <row r="39" spans="1:14" ht="15" customHeight="1">
      <c r="A39" s="339"/>
      <c r="B39" s="705"/>
      <c r="C39" s="706"/>
      <c r="D39" s="706"/>
      <c r="E39" s="368"/>
      <c r="F39" s="182"/>
      <c r="G39" s="182"/>
      <c r="H39" s="182"/>
      <c r="I39" s="182"/>
      <c r="J39" s="338"/>
      <c r="K39" s="188"/>
      <c r="L39" s="1"/>
      <c r="M39" s="1"/>
      <c r="N39" s="2"/>
    </row>
    <row r="40" spans="1:14" ht="15" customHeight="1">
      <c r="A40" s="339"/>
      <c r="B40" s="705"/>
      <c r="C40" s="706"/>
      <c r="D40" s="706"/>
      <c r="E40" s="368"/>
      <c r="F40" s="182"/>
      <c r="G40" s="182"/>
      <c r="H40" s="182"/>
      <c r="I40" s="182"/>
      <c r="J40" s="338"/>
      <c r="K40" s="188"/>
      <c r="L40" s="1"/>
      <c r="M40" s="1"/>
      <c r="N40" s="2"/>
    </row>
    <row r="41" spans="1:14" ht="15" customHeight="1">
      <c r="A41" s="339"/>
      <c r="B41" s="705"/>
      <c r="C41" s="706"/>
      <c r="D41" s="706"/>
      <c r="E41" s="368"/>
      <c r="F41" s="182"/>
      <c r="G41" s="182"/>
      <c r="H41" s="182"/>
      <c r="I41" s="182"/>
      <c r="J41" s="338"/>
      <c r="K41" s="188"/>
      <c r="L41" s="1"/>
      <c r="M41" s="1"/>
      <c r="N41" s="2"/>
    </row>
    <row r="42" spans="1:14" ht="15" customHeight="1">
      <c r="A42" s="339"/>
      <c r="B42" s="705"/>
      <c r="C42" s="706"/>
      <c r="D42" s="706"/>
      <c r="E42" s="368"/>
      <c r="F42" s="182"/>
      <c r="G42" s="182"/>
      <c r="H42" s="182"/>
      <c r="I42" s="182"/>
      <c r="J42" s="338"/>
      <c r="K42" s="188"/>
      <c r="L42" s="1"/>
      <c r="M42" s="1"/>
      <c r="N42" s="2"/>
    </row>
    <row r="43" spans="1:14" ht="15" customHeight="1">
      <c r="A43" s="339"/>
      <c r="B43" s="705"/>
      <c r="C43" s="706"/>
      <c r="D43" s="706"/>
      <c r="E43" s="368"/>
      <c r="F43" s="182"/>
      <c r="G43" s="182"/>
      <c r="H43" s="182"/>
      <c r="I43" s="182"/>
      <c r="J43" s="338"/>
      <c r="K43" s="188"/>
      <c r="L43" s="1"/>
      <c r="M43" s="1"/>
      <c r="N43" s="2"/>
    </row>
    <row r="44" spans="1:14" ht="15" customHeight="1">
      <c r="A44" s="339"/>
      <c r="B44" s="705"/>
      <c r="C44" s="706"/>
      <c r="D44" s="706"/>
      <c r="E44" s="368"/>
      <c r="F44" s="182"/>
      <c r="G44" s="182"/>
      <c r="H44" s="182"/>
      <c r="I44" s="182"/>
      <c r="J44" s="338"/>
      <c r="K44" s="188"/>
      <c r="L44" s="1"/>
      <c r="M44" s="1"/>
      <c r="N44" s="2"/>
    </row>
    <row r="45" spans="1:14" ht="15" customHeight="1">
      <c r="A45" s="339"/>
      <c r="B45" s="705"/>
      <c r="C45" s="706"/>
      <c r="D45" s="706"/>
      <c r="E45" s="368"/>
      <c r="F45" s="182"/>
      <c r="G45" s="182"/>
      <c r="H45" s="182"/>
      <c r="I45" s="182"/>
      <c r="J45" s="338"/>
      <c r="K45" s="188"/>
      <c r="L45" s="1"/>
      <c r="M45" s="1"/>
      <c r="N45" s="2"/>
    </row>
    <row r="46" spans="1:14" ht="15" customHeight="1">
      <c r="A46" s="339"/>
      <c r="B46" s="705"/>
      <c r="C46" s="706"/>
      <c r="D46" s="706"/>
      <c r="E46" s="368"/>
      <c r="F46" s="182"/>
      <c r="G46" s="182"/>
      <c r="H46" s="182"/>
      <c r="I46" s="182"/>
      <c r="J46" s="338"/>
      <c r="K46" s="188"/>
      <c r="L46" s="1"/>
      <c r="M46" s="1"/>
      <c r="N46" s="2"/>
    </row>
    <row r="47" spans="1:14" ht="15" customHeight="1">
      <c r="A47" s="339"/>
      <c r="B47" s="705"/>
      <c r="C47" s="706"/>
      <c r="D47" s="706"/>
      <c r="E47" s="368"/>
      <c r="F47" s="182"/>
      <c r="G47" s="182"/>
      <c r="H47" s="182"/>
      <c r="I47" s="182"/>
      <c r="J47" s="338"/>
      <c r="K47" s="188"/>
      <c r="L47" s="1"/>
      <c r="M47" s="1"/>
      <c r="N47" s="2"/>
    </row>
    <row r="48" spans="1:14" ht="15" customHeight="1" thickBot="1">
      <c r="A48" s="657" t="s">
        <v>27</v>
      </c>
      <c r="B48" s="714"/>
      <c r="C48" s="714"/>
      <c r="D48" s="714"/>
      <c r="E48" s="714"/>
      <c r="F48" s="714"/>
      <c r="G48" s="714"/>
      <c r="H48" s="714"/>
      <c r="I48" s="714"/>
      <c r="J48" s="714"/>
      <c r="K48" s="715"/>
      <c r="L48" s="328">
        <f>SUM(L8:L47)</f>
        <v>0</v>
      </c>
      <c r="M48" s="328">
        <f>SUM(M8:M47)</f>
        <v>0</v>
      </c>
      <c r="N48" s="331">
        <f>SUM(N8:N47)</f>
        <v>0</v>
      </c>
    </row>
    <row r="51" spans="11:13">
      <c r="K51" s="68" t="s">
        <v>227</v>
      </c>
      <c r="L51" s="265" t="str">
        <f>IF('9.OICR'!I30='12. NONARM'!L48,"0","errore")</f>
        <v>0</v>
      </c>
      <c r="M51" s="265" t="str">
        <f>IF('9.OICR'!J30='12. NONARM'!M48,"0","errore")</f>
        <v>0</v>
      </c>
    </row>
  </sheetData>
  <sheetProtection algorithmName="SHA-512" hashValue="fIGfRw3IqxQDaIYyWrRwKfMvBR/k5glJTdAuh7XYDMHkfH64ZKeRDKOOn3Y6nSfuapLIxk84hVHxw/D5oCcE2A==" saltValue="T8UAy4+OIeelJpGzB+aN2A==" spinCount="100000" sheet="1" objects="1" scenarios="1" insertRows="0"/>
  <mergeCells count="52">
    <mergeCell ref="A6:A7"/>
    <mergeCell ref="A4:N4"/>
    <mergeCell ref="A48:K48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A1:N1"/>
    <mergeCell ref="B26:D26"/>
    <mergeCell ref="B27:D27"/>
    <mergeCell ref="B11:D11"/>
    <mergeCell ref="B12:D12"/>
    <mergeCell ref="B13:D13"/>
    <mergeCell ref="B14:D14"/>
    <mergeCell ref="B15:D15"/>
    <mergeCell ref="B16:D16"/>
    <mergeCell ref="B17:D17"/>
    <mergeCell ref="B19:D19"/>
    <mergeCell ref="B21:D21"/>
    <mergeCell ref="B22:D22"/>
    <mergeCell ref="B23:D23"/>
    <mergeCell ref="B24:D24"/>
    <mergeCell ref="B25:D25"/>
    <mergeCell ref="B20:D20"/>
    <mergeCell ref="H6:H7"/>
    <mergeCell ref="K6:N6"/>
    <mergeCell ref="F6:F7"/>
    <mergeCell ref="B10:D10"/>
    <mergeCell ref="B8:D8"/>
    <mergeCell ref="B9:D9"/>
    <mergeCell ref="B6:D7"/>
    <mergeCell ref="G6:G7"/>
    <mergeCell ref="I6:I7"/>
    <mergeCell ref="J6:J7"/>
    <mergeCell ref="E6:E7"/>
    <mergeCell ref="B18:D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M36"/>
  <sheetViews>
    <sheetView showGridLines="0" topLeftCell="A10" workbookViewId="0">
      <selection activeCell="A7" sqref="A7:L7"/>
    </sheetView>
  </sheetViews>
  <sheetFormatPr defaultColWidth="9.140625" defaultRowHeight="12.75"/>
  <cols>
    <col min="1" max="1" width="4.85546875" style="31" customWidth="1"/>
    <col min="2" max="6" width="6.28515625" style="31" customWidth="1"/>
    <col min="7" max="7" width="6.140625" style="31" customWidth="1"/>
    <col min="8" max="8" width="6.28515625" style="31" hidden="1" customWidth="1"/>
    <col min="9" max="12" width="12" style="31" customWidth="1"/>
    <col min="13" max="13" width="8.85546875" style="31" customWidth="1"/>
    <col min="14" max="16384" width="9.140625" style="31"/>
  </cols>
  <sheetData>
    <row r="1" spans="1:13" s="29" customFormat="1" ht="24" customHeight="1">
      <c r="A1" s="555" t="s">
        <v>74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82"/>
    </row>
    <row r="2" spans="1:13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3" ht="21" customHeight="1" thickBot="1">
      <c r="A3" s="30"/>
      <c r="B3" s="30"/>
      <c r="C3" s="30"/>
      <c r="D3" s="30"/>
      <c r="E3" s="30"/>
    </row>
    <row r="4" spans="1:13" s="37" customFormat="1" ht="30.75" customHeight="1" thickBot="1">
      <c r="A4" s="463" t="s">
        <v>312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5"/>
      <c r="M4" s="38"/>
    </row>
    <row r="5" spans="1:13" s="37" customFormat="1" ht="30.75" customHeight="1" thickBot="1">
      <c r="A5" s="72"/>
      <c r="B5" s="72"/>
      <c r="C5" s="72"/>
      <c r="D5" s="72"/>
      <c r="E5" s="72"/>
      <c r="F5" s="72"/>
      <c r="G5" s="72"/>
      <c r="H5" s="72"/>
      <c r="I5" s="73"/>
      <c r="J5" s="73"/>
      <c r="K5" s="73"/>
      <c r="L5" s="73"/>
      <c r="M5" s="38"/>
    </row>
    <row r="6" spans="1:13" s="105" customFormat="1" ht="31.5" customHeight="1">
      <c r="A6" s="724" t="s">
        <v>313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6"/>
    </row>
    <row r="7" spans="1:13" s="37" customFormat="1" ht="60.75" customHeight="1">
      <c r="A7" s="727"/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9"/>
      <c r="M7" s="38"/>
    </row>
    <row r="8" spans="1:13" s="37" customFormat="1" ht="24" customHeight="1">
      <c r="A8" s="720" t="s">
        <v>125</v>
      </c>
      <c r="B8" s="721"/>
      <c r="C8" s="721"/>
      <c r="D8" s="721"/>
      <c r="E8" s="721"/>
      <c r="F8" s="721"/>
      <c r="G8" s="721"/>
      <c r="H8" s="721"/>
      <c r="I8" s="722">
        <v>2014</v>
      </c>
      <c r="J8" s="722"/>
      <c r="K8" s="722">
        <v>2015</v>
      </c>
      <c r="L8" s="723"/>
      <c r="M8" s="38"/>
    </row>
    <row r="9" spans="1:13" s="37" customFormat="1" ht="30.75" customHeight="1">
      <c r="A9" s="720"/>
      <c r="B9" s="721"/>
      <c r="C9" s="721"/>
      <c r="D9" s="721"/>
      <c r="E9" s="721"/>
      <c r="F9" s="721"/>
      <c r="G9" s="721"/>
      <c r="H9" s="721"/>
      <c r="I9" s="21" t="s">
        <v>103</v>
      </c>
      <c r="J9" s="21" t="s">
        <v>101</v>
      </c>
      <c r="K9" s="21" t="s">
        <v>103</v>
      </c>
      <c r="L9" s="22" t="s">
        <v>101</v>
      </c>
      <c r="M9" s="38"/>
    </row>
    <row r="10" spans="1:13" s="37" customFormat="1" ht="15" customHeight="1">
      <c r="A10" s="716"/>
      <c r="B10" s="705"/>
      <c r="C10" s="705"/>
      <c r="D10" s="705"/>
      <c r="E10" s="705"/>
      <c r="F10" s="705"/>
      <c r="G10" s="705"/>
      <c r="H10" s="705"/>
      <c r="I10" s="161"/>
      <c r="J10" s="161"/>
      <c r="K10" s="172"/>
      <c r="L10" s="191"/>
      <c r="M10" s="38"/>
    </row>
    <row r="11" spans="1:13" s="37" customFormat="1" ht="15" customHeight="1">
      <c r="A11" s="716"/>
      <c r="B11" s="705"/>
      <c r="C11" s="705"/>
      <c r="D11" s="705"/>
      <c r="E11" s="705"/>
      <c r="F11" s="705"/>
      <c r="G11" s="705"/>
      <c r="H11" s="705"/>
      <c r="I11" s="161"/>
      <c r="J11" s="161"/>
      <c r="K11" s="172"/>
      <c r="L11" s="191"/>
      <c r="M11" s="38"/>
    </row>
    <row r="12" spans="1:13" s="37" customFormat="1" ht="15" customHeight="1">
      <c r="A12" s="716"/>
      <c r="B12" s="705"/>
      <c r="C12" s="705"/>
      <c r="D12" s="705"/>
      <c r="E12" s="705"/>
      <c r="F12" s="705"/>
      <c r="G12" s="705"/>
      <c r="H12" s="705"/>
      <c r="I12" s="161"/>
      <c r="J12" s="161"/>
      <c r="K12" s="172"/>
      <c r="L12" s="191"/>
      <c r="M12" s="38"/>
    </row>
    <row r="13" spans="1:13" s="37" customFormat="1" ht="15" customHeight="1">
      <c r="A13" s="716"/>
      <c r="B13" s="705"/>
      <c r="C13" s="705"/>
      <c r="D13" s="705"/>
      <c r="E13" s="705"/>
      <c r="F13" s="705"/>
      <c r="G13" s="705"/>
      <c r="H13" s="705"/>
      <c r="I13" s="161"/>
      <c r="J13" s="161"/>
      <c r="K13" s="172"/>
      <c r="L13" s="191"/>
      <c r="M13" s="38"/>
    </row>
    <row r="14" spans="1:13" s="37" customFormat="1" ht="15" customHeight="1">
      <c r="A14" s="716"/>
      <c r="B14" s="705"/>
      <c r="C14" s="705"/>
      <c r="D14" s="705"/>
      <c r="E14" s="705"/>
      <c r="F14" s="705"/>
      <c r="G14" s="705"/>
      <c r="H14" s="705"/>
      <c r="I14" s="161"/>
      <c r="J14" s="161"/>
      <c r="K14" s="172"/>
      <c r="L14" s="191"/>
      <c r="M14" s="38"/>
    </row>
    <row r="15" spans="1:13" s="37" customFormat="1" ht="15" customHeight="1">
      <c r="A15" s="716"/>
      <c r="B15" s="717"/>
      <c r="C15" s="717"/>
      <c r="D15" s="717"/>
      <c r="E15" s="717"/>
      <c r="F15" s="717"/>
      <c r="G15" s="717"/>
      <c r="H15" s="717"/>
      <c r="I15" s="161"/>
      <c r="J15" s="161"/>
      <c r="K15" s="172"/>
      <c r="L15" s="191"/>
      <c r="M15" s="38"/>
    </row>
    <row r="16" spans="1:13" s="37" customFormat="1" ht="15" customHeight="1">
      <c r="A16" s="716"/>
      <c r="B16" s="717"/>
      <c r="C16" s="717"/>
      <c r="D16" s="717"/>
      <c r="E16" s="717"/>
      <c r="F16" s="717"/>
      <c r="G16" s="717"/>
      <c r="H16" s="717"/>
      <c r="I16" s="161"/>
      <c r="J16" s="161"/>
      <c r="K16" s="172"/>
      <c r="L16" s="191"/>
      <c r="M16" s="38"/>
    </row>
    <row r="17" spans="1:13" s="37" customFormat="1" ht="15" customHeight="1">
      <c r="A17" s="716"/>
      <c r="B17" s="717"/>
      <c r="C17" s="717"/>
      <c r="D17" s="717"/>
      <c r="E17" s="717"/>
      <c r="F17" s="717"/>
      <c r="G17" s="717"/>
      <c r="H17" s="717"/>
      <c r="I17" s="161"/>
      <c r="J17" s="161"/>
      <c r="K17" s="172"/>
      <c r="L17" s="191"/>
      <c r="M17" s="38"/>
    </row>
    <row r="18" spans="1:13" s="37" customFormat="1" ht="15" customHeight="1">
      <c r="A18" s="716"/>
      <c r="B18" s="705"/>
      <c r="C18" s="705"/>
      <c r="D18" s="705"/>
      <c r="E18" s="705"/>
      <c r="F18" s="705"/>
      <c r="G18" s="705"/>
      <c r="H18" s="705"/>
      <c r="I18" s="161"/>
      <c r="J18" s="161"/>
      <c r="K18" s="172"/>
      <c r="L18" s="191"/>
      <c r="M18" s="38"/>
    </row>
    <row r="19" spans="1:13" s="37" customFormat="1" ht="15" customHeight="1" thickBot="1">
      <c r="A19" s="718"/>
      <c r="B19" s="719"/>
      <c r="C19" s="719"/>
      <c r="D19" s="719"/>
      <c r="E19" s="719"/>
      <c r="F19" s="719"/>
      <c r="G19" s="719"/>
      <c r="H19" s="719"/>
      <c r="I19" s="192"/>
      <c r="J19" s="192"/>
      <c r="K19" s="175"/>
      <c r="L19" s="186"/>
      <c r="M19" s="38"/>
    </row>
    <row r="20" spans="1:13" ht="15" customHeight="1">
      <c r="A20" s="30"/>
      <c r="B20" s="30"/>
      <c r="C20" s="30"/>
      <c r="D20" s="30"/>
    </row>
    <row r="21" spans="1:13" ht="15" customHeight="1">
      <c r="A21" s="30"/>
      <c r="B21" s="30"/>
      <c r="C21" s="30"/>
      <c r="D21" s="30"/>
    </row>
    <row r="22" spans="1:13" s="105" customFormat="1" ht="15.75" customHeight="1" thickBot="1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</row>
    <row r="23" spans="1:13" s="105" customFormat="1" ht="31.5" customHeight="1">
      <c r="A23" s="730" t="s">
        <v>314</v>
      </c>
      <c r="B23" s="731"/>
      <c r="C23" s="731"/>
      <c r="D23" s="731"/>
      <c r="E23" s="731"/>
      <c r="F23" s="731"/>
      <c r="G23" s="731"/>
      <c r="H23" s="731"/>
      <c r="I23" s="731"/>
      <c r="J23" s="731"/>
      <c r="K23" s="731"/>
      <c r="L23" s="732"/>
    </row>
    <row r="24" spans="1:13" s="37" customFormat="1" ht="60.75" customHeight="1">
      <c r="A24" s="727"/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9"/>
      <c r="M24" s="38"/>
    </row>
    <row r="25" spans="1:13" s="37" customFormat="1" ht="19.5" customHeight="1">
      <c r="A25" s="720" t="s">
        <v>125</v>
      </c>
      <c r="B25" s="721"/>
      <c r="C25" s="721"/>
      <c r="D25" s="721"/>
      <c r="E25" s="721"/>
      <c r="F25" s="721"/>
      <c r="G25" s="721"/>
      <c r="H25" s="721"/>
      <c r="I25" s="722">
        <v>2014</v>
      </c>
      <c r="J25" s="722"/>
      <c r="K25" s="722">
        <v>2015</v>
      </c>
      <c r="L25" s="723"/>
      <c r="M25" s="38"/>
    </row>
    <row r="26" spans="1:13" s="37" customFormat="1" ht="28.5" customHeight="1">
      <c r="A26" s="720"/>
      <c r="B26" s="721"/>
      <c r="C26" s="721"/>
      <c r="D26" s="721"/>
      <c r="E26" s="721"/>
      <c r="F26" s="721"/>
      <c r="G26" s="721"/>
      <c r="H26" s="721"/>
      <c r="I26" s="336" t="s">
        <v>103</v>
      </c>
      <c r="J26" s="336" t="s">
        <v>101</v>
      </c>
      <c r="K26" s="336" t="s">
        <v>103</v>
      </c>
      <c r="L26" s="337" t="s">
        <v>101</v>
      </c>
      <c r="M26" s="38"/>
    </row>
    <row r="27" spans="1:13" s="37" customFormat="1" ht="15" customHeight="1">
      <c r="A27" s="716"/>
      <c r="B27" s="705"/>
      <c r="C27" s="705"/>
      <c r="D27" s="705"/>
      <c r="E27" s="705"/>
      <c r="F27" s="705"/>
      <c r="G27" s="705"/>
      <c r="H27" s="705"/>
      <c r="I27" s="325"/>
      <c r="J27" s="325"/>
      <c r="K27" s="332"/>
      <c r="L27" s="333"/>
      <c r="M27" s="38"/>
    </row>
    <row r="28" spans="1:13" s="37" customFormat="1" ht="15" customHeight="1">
      <c r="A28" s="716"/>
      <c r="B28" s="705"/>
      <c r="C28" s="705"/>
      <c r="D28" s="705"/>
      <c r="E28" s="705"/>
      <c r="F28" s="705"/>
      <c r="G28" s="705"/>
      <c r="H28" s="705"/>
      <c r="I28" s="325"/>
      <c r="J28" s="325"/>
      <c r="K28" s="332"/>
      <c r="L28" s="333"/>
      <c r="M28" s="38"/>
    </row>
    <row r="29" spans="1:13" s="37" customFormat="1" ht="15" customHeight="1">
      <c r="A29" s="716"/>
      <c r="B29" s="705"/>
      <c r="C29" s="705"/>
      <c r="D29" s="705"/>
      <c r="E29" s="705"/>
      <c r="F29" s="705"/>
      <c r="G29" s="705"/>
      <c r="H29" s="705"/>
      <c r="I29" s="325"/>
      <c r="J29" s="325"/>
      <c r="K29" s="332"/>
      <c r="L29" s="333"/>
      <c r="M29" s="38"/>
    </row>
    <row r="30" spans="1:13" s="37" customFormat="1" ht="15" customHeight="1">
      <c r="A30" s="716"/>
      <c r="B30" s="705"/>
      <c r="C30" s="705"/>
      <c r="D30" s="705"/>
      <c r="E30" s="705"/>
      <c r="F30" s="705"/>
      <c r="G30" s="705"/>
      <c r="H30" s="705"/>
      <c r="I30" s="325"/>
      <c r="J30" s="325"/>
      <c r="K30" s="332"/>
      <c r="L30" s="333"/>
      <c r="M30" s="38"/>
    </row>
    <row r="31" spans="1:13" s="37" customFormat="1" ht="15" customHeight="1">
      <c r="A31" s="716"/>
      <c r="B31" s="705"/>
      <c r="C31" s="705"/>
      <c r="D31" s="705"/>
      <c r="E31" s="705"/>
      <c r="F31" s="705"/>
      <c r="G31" s="705"/>
      <c r="H31" s="705"/>
      <c r="I31" s="325"/>
      <c r="J31" s="325"/>
      <c r="K31" s="332"/>
      <c r="L31" s="333"/>
      <c r="M31" s="38"/>
    </row>
    <row r="32" spans="1:13" s="37" customFormat="1" ht="15" customHeight="1">
      <c r="A32" s="716"/>
      <c r="B32" s="717"/>
      <c r="C32" s="717"/>
      <c r="D32" s="717"/>
      <c r="E32" s="717"/>
      <c r="F32" s="717"/>
      <c r="G32" s="717"/>
      <c r="H32" s="717"/>
      <c r="I32" s="325"/>
      <c r="J32" s="325"/>
      <c r="K32" s="332"/>
      <c r="L32" s="333"/>
      <c r="M32" s="38"/>
    </row>
    <row r="33" spans="1:13" s="37" customFormat="1" ht="15" customHeight="1">
      <c r="A33" s="716"/>
      <c r="B33" s="717"/>
      <c r="C33" s="717"/>
      <c r="D33" s="717"/>
      <c r="E33" s="717"/>
      <c r="F33" s="717"/>
      <c r="G33" s="717"/>
      <c r="H33" s="717"/>
      <c r="I33" s="325"/>
      <c r="J33" s="325"/>
      <c r="K33" s="332"/>
      <c r="L33" s="333"/>
      <c r="M33" s="38"/>
    </row>
    <row r="34" spans="1:13" ht="15" customHeight="1">
      <c r="A34" s="716"/>
      <c r="B34" s="717"/>
      <c r="C34" s="717"/>
      <c r="D34" s="717"/>
      <c r="E34" s="717"/>
      <c r="F34" s="717"/>
      <c r="G34" s="717"/>
      <c r="H34" s="717"/>
      <c r="I34" s="325"/>
      <c r="J34" s="325"/>
      <c r="K34" s="332"/>
      <c r="L34" s="333"/>
    </row>
    <row r="35" spans="1:13" ht="15" customHeight="1">
      <c r="A35" s="716"/>
      <c r="B35" s="705"/>
      <c r="C35" s="705"/>
      <c r="D35" s="705"/>
      <c r="E35" s="705"/>
      <c r="F35" s="705"/>
      <c r="G35" s="705"/>
      <c r="H35" s="705"/>
      <c r="I35" s="325"/>
      <c r="J35" s="325"/>
      <c r="K35" s="332"/>
      <c r="L35" s="333"/>
    </row>
    <row r="36" spans="1:13" ht="15" customHeight="1" thickBot="1">
      <c r="A36" s="718"/>
      <c r="B36" s="719"/>
      <c r="C36" s="719"/>
      <c r="D36" s="719"/>
      <c r="E36" s="719"/>
      <c r="F36" s="719"/>
      <c r="G36" s="719"/>
      <c r="H36" s="719"/>
      <c r="I36" s="329"/>
      <c r="J36" s="329"/>
      <c r="K36" s="334"/>
      <c r="L36" s="335"/>
    </row>
  </sheetData>
  <sheetProtection algorithmName="SHA-512" hashValue="LlUfJ3Ca1YBSeKtY6gkpI4E2HQk+McVqsJCMGOhdkafpCChhHyTU1lHe9Sy4vMtSf9t4qdgBDuWGz0Bw/AwxfQ==" saltValue="8JJPYCBXLjLg1PZZWgTBsA==" spinCount="100000" sheet="1" objects="1" scenarios="1" selectLockedCells="1"/>
  <mergeCells count="32">
    <mergeCell ref="A23:L23"/>
    <mergeCell ref="A24:L24"/>
    <mergeCell ref="A25:H26"/>
    <mergeCell ref="I25:J25"/>
    <mergeCell ref="K25:L25"/>
    <mergeCell ref="A10:H10"/>
    <mergeCell ref="A11:H11"/>
    <mergeCell ref="A12:H12"/>
    <mergeCell ref="A8:H9"/>
    <mergeCell ref="A1:L1"/>
    <mergeCell ref="A4:L4"/>
    <mergeCell ref="I8:J8"/>
    <mergeCell ref="K8:L8"/>
    <mergeCell ref="A6:L6"/>
    <mergeCell ref="A7:L7"/>
    <mergeCell ref="A19:H19"/>
    <mergeCell ref="A13:H13"/>
    <mergeCell ref="A14:H14"/>
    <mergeCell ref="A15:H15"/>
    <mergeCell ref="A16:H16"/>
    <mergeCell ref="A17:H17"/>
    <mergeCell ref="A18:H18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R55"/>
  <sheetViews>
    <sheetView showGridLines="0" topLeftCell="A10" workbookViewId="0">
      <selection activeCell="N54" sqref="N54"/>
    </sheetView>
  </sheetViews>
  <sheetFormatPr defaultColWidth="9.140625" defaultRowHeight="12.75"/>
  <cols>
    <col min="1" max="1" width="2.7109375" style="31" customWidth="1"/>
    <col min="2" max="9" width="7.28515625" style="31" customWidth="1"/>
    <col min="10" max="10" width="5" style="31" customWidth="1"/>
    <col min="11" max="11" width="6.7109375" style="31" customWidth="1"/>
    <col min="12" max="15" width="11.7109375" style="31" customWidth="1"/>
    <col min="16" max="16384" width="9.140625" style="31"/>
  </cols>
  <sheetData>
    <row r="1" spans="1:16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6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6" ht="21" customHeight="1">
      <c r="A3" s="30"/>
      <c r="B3" s="30"/>
      <c r="C3" s="30"/>
      <c r="D3" s="30"/>
      <c r="E3" s="30"/>
    </row>
    <row r="4" spans="1:16" s="37" customFormat="1" ht="12.75" customHeight="1" thickBot="1">
      <c r="A4" s="369"/>
      <c r="B4" s="370"/>
      <c r="C4" s="370"/>
      <c r="D4" s="370"/>
      <c r="E4" s="371"/>
      <c r="F4" s="371"/>
      <c r="G4" s="371"/>
      <c r="H4" s="371"/>
      <c r="I4" s="371"/>
      <c r="J4" s="233"/>
      <c r="K4" s="233"/>
      <c r="L4" s="233"/>
      <c r="M4" s="233"/>
      <c r="N4" s="233"/>
      <c r="O4" s="233"/>
    </row>
    <row r="5" spans="1:16" s="37" customFormat="1" ht="30.75" customHeight="1" thickBot="1">
      <c r="A5" s="463" t="s">
        <v>315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5"/>
      <c r="P5" s="38"/>
    </row>
    <row r="6" spans="1:16" s="75" customFormat="1" ht="15.75" customHeight="1" thickBot="1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72"/>
      <c r="O6" s="74"/>
    </row>
    <row r="7" spans="1:16" s="75" customFormat="1" ht="15.75" customHeight="1" thickBot="1">
      <c r="A7" s="72"/>
      <c r="B7" s="72"/>
      <c r="C7" s="72"/>
      <c r="D7" s="72"/>
      <c r="E7" s="72"/>
      <c r="F7" s="72"/>
      <c r="G7" s="72"/>
      <c r="H7" s="72"/>
      <c r="I7" s="72"/>
      <c r="J7" s="73"/>
      <c r="K7" s="73"/>
      <c r="L7" s="742">
        <v>2015</v>
      </c>
      <c r="M7" s="743"/>
      <c r="N7" s="743"/>
      <c r="O7" s="744"/>
      <c r="P7" s="96"/>
    </row>
    <row r="8" spans="1:16" s="76" customFormat="1" ht="15.75" customHeight="1" thickBot="1">
      <c r="A8" s="361"/>
      <c r="B8" s="361"/>
      <c r="C8" s="361"/>
      <c r="D8" s="361"/>
      <c r="E8" s="361"/>
      <c r="F8" s="361"/>
      <c r="G8" s="361"/>
      <c r="H8" s="361"/>
      <c r="I8" s="361"/>
      <c r="J8" s="73"/>
      <c r="K8" s="73"/>
      <c r="L8" s="754"/>
      <c r="M8" s="754"/>
      <c r="N8" s="754"/>
      <c r="O8" s="754"/>
    </row>
    <row r="9" spans="1:16" s="76" customFormat="1" ht="15.75" customHeight="1" thickBot="1">
      <c r="A9" s="361"/>
      <c r="B9" s="361"/>
      <c r="C9" s="361"/>
      <c r="D9" s="361"/>
      <c r="E9" s="361"/>
      <c r="F9" s="361"/>
      <c r="G9" s="361"/>
      <c r="H9" s="361"/>
      <c r="I9" s="361"/>
      <c r="J9" s="73"/>
      <c r="K9" s="73"/>
      <c r="L9" s="703" t="s">
        <v>207</v>
      </c>
      <c r="M9" s="751"/>
      <c r="N9" s="752" t="s">
        <v>208</v>
      </c>
      <c r="O9" s="753"/>
    </row>
    <row r="10" spans="1:16" s="76" customFormat="1" ht="15.75" customHeight="1" thickBot="1">
      <c r="A10" s="361"/>
      <c r="B10" s="361"/>
      <c r="C10" s="361"/>
      <c r="D10" s="361"/>
      <c r="E10" s="361"/>
      <c r="F10" s="361"/>
      <c r="G10" s="361"/>
      <c r="H10" s="361"/>
      <c r="I10" s="361"/>
      <c r="J10" s="73"/>
      <c r="K10" s="73"/>
      <c r="L10" s="754"/>
      <c r="M10" s="754"/>
      <c r="N10" s="754"/>
      <c r="O10" s="754"/>
    </row>
    <row r="11" spans="1:16" ht="31.5" customHeight="1" thickBot="1">
      <c r="A11" s="734"/>
      <c r="B11" s="735"/>
      <c r="C11" s="735"/>
      <c r="D11" s="735"/>
      <c r="E11" s="736"/>
      <c r="F11" s="88"/>
      <c r="G11" s="88"/>
      <c r="H11" s="88"/>
      <c r="I11" s="365"/>
      <c r="J11" s="126"/>
      <c r="K11" s="366"/>
      <c r="L11" s="367" t="s">
        <v>328</v>
      </c>
      <c r="M11" s="85" t="s">
        <v>85</v>
      </c>
      <c r="N11" s="85" t="s">
        <v>329</v>
      </c>
      <c r="O11" s="85" t="s">
        <v>85</v>
      </c>
    </row>
    <row r="12" spans="1:16" ht="19.5" customHeight="1" thickBot="1">
      <c r="A12" s="733" t="s">
        <v>322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</row>
    <row r="13" spans="1:16" ht="15" customHeight="1">
      <c r="A13" s="739" t="s">
        <v>170</v>
      </c>
      <c r="B13" s="740"/>
      <c r="C13" s="740"/>
      <c r="D13" s="740"/>
      <c r="E13" s="740"/>
      <c r="F13" s="740"/>
      <c r="G13" s="740"/>
      <c r="H13" s="740"/>
      <c r="I13" s="740"/>
      <c r="J13" s="740"/>
      <c r="K13" s="740"/>
      <c r="L13" s="13"/>
      <c r="M13" s="13"/>
      <c r="N13" s="13"/>
      <c r="O13" s="4"/>
    </row>
    <row r="14" spans="1:16" ht="15" customHeight="1">
      <c r="A14" s="745" t="s">
        <v>171</v>
      </c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262"/>
      <c r="M14" s="262"/>
      <c r="N14" s="262"/>
      <c r="O14" s="281"/>
    </row>
    <row r="15" spans="1:16" ht="15" customHeight="1">
      <c r="A15" s="745" t="s">
        <v>172</v>
      </c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262"/>
      <c r="M15" s="262"/>
      <c r="N15" s="262"/>
      <c r="O15" s="281"/>
    </row>
    <row r="16" spans="1:16" ht="15" customHeight="1">
      <c r="A16" s="745" t="s">
        <v>173</v>
      </c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262"/>
      <c r="M16" s="262"/>
      <c r="N16" s="262"/>
      <c r="O16" s="281"/>
    </row>
    <row r="17" spans="1:18" ht="15" customHeight="1">
      <c r="A17" s="737" t="s">
        <v>53</v>
      </c>
      <c r="B17" s="738"/>
      <c r="C17" s="738"/>
      <c r="D17" s="738"/>
      <c r="E17" s="738"/>
      <c r="F17" s="738"/>
      <c r="G17" s="738"/>
      <c r="H17" s="738"/>
      <c r="I17" s="738"/>
      <c r="J17" s="738"/>
      <c r="K17" s="738"/>
      <c r="L17" s="262"/>
      <c r="M17" s="262"/>
      <c r="N17" s="262"/>
      <c r="O17" s="281"/>
    </row>
    <row r="18" spans="1:18" ht="12.75" customHeight="1">
      <c r="A18" s="737" t="s">
        <v>54</v>
      </c>
      <c r="B18" s="738"/>
      <c r="C18" s="738"/>
      <c r="D18" s="738"/>
      <c r="E18" s="738"/>
      <c r="F18" s="738"/>
      <c r="G18" s="738"/>
      <c r="H18" s="738"/>
      <c r="I18" s="738"/>
      <c r="J18" s="738"/>
      <c r="K18" s="738"/>
      <c r="L18" s="262"/>
      <c r="M18" s="262"/>
      <c r="N18" s="262"/>
      <c r="O18" s="281"/>
    </row>
    <row r="19" spans="1:18" ht="15" customHeight="1">
      <c r="A19" s="737" t="s">
        <v>55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262"/>
      <c r="M19" s="262"/>
      <c r="N19" s="262"/>
      <c r="O19" s="281"/>
    </row>
    <row r="20" spans="1:18" ht="15" customHeight="1">
      <c r="A20" s="737" t="s">
        <v>56</v>
      </c>
      <c r="B20" s="738"/>
      <c r="C20" s="738"/>
      <c r="D20" s="738"/>
      <c r="E20" s="738"/>
      <c r="F20" s="738"/>
      <c r="G20" s="738"/>
      <c r="H20" s="738"/>
      <c r="I20" s="738"/>
      <c r="J20" s="738"/>
      <c r="K20" s="738"/>
      <c r="L20" s="262"/>
      <c r="M20" s="262"/>
      <c r="N20" s="262"/>
      <c r="O20" s="281"/>
    </row>
    <row r="21" spans="1:18" ht="13.5" customHeight="1" thickBot="1">
      <c r="A21" s="756" t="s">
        <v>330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394">
        <f>L13+L14+L15+L16+L17+L18+L19+L20</f>
        <v>0</v>
      </c>
      <c r="M21" s="394">
        <f t="shared" ref="M21:O21" si="0">M13+M14+M15+M16+M17+M18+M19+M20</f>
        <v>0</v>
      </c>
      <c r="N21" s="394">
        <f t="shared" si="0"/>
        <v>0</v>
      </c>
      <c r="O21" s="395">
        <f t="shared" si="0"/>
        <v>0</v>
      </c>
    </row>
    <row r="22" spans="1:18" ht="13.5" customHeight="1" thickBot="1"/>
    <row r="23" spans="1:18" ht="27.75" customHeight="1" thickBot="1">
      <c r="M23" s="376" t="s">
        <v>303</v>
      </c>
      <c r="N23" s="377" t="s">
        <v>304</v>
      </c>
      <c r="Q23" s="667" t="s">
        <v>227</v>
      </c>
      <c r="R23" s="667"/>
    </row>
    <row r="24" spans="1:18" ht="12" customHeight="1" thickBot="1">
      <c r="A24" s="72"/>
      <c r="B24" s="72"/>
      <c r="C24" s="72"/>
      <c r="D24" s="72"/>
      <c r="E24" s="72"/>
      <c r="F24" s="72"/>
      <c r="G24" s="72"/>
      <c r="H24" s="72"/>
      <c r="I24" s="72"/>
      <c r="J24" s="97"/>
      <c r="M24" s="755"/>
      <c r="N24" s="755"/>
    </row>
    <row r="25" spans="1:18" ht="25.5" customHeight="1" thickBot="1">
      <c r="A25" s="734"/>
      <c r="B25" s="735"/>
      <c r="C25" s="735"/>
      <c r="D25" s="735"/>
      <c r="E25" s="736"/>
      <c r="F25" s="88"/>
      <c r="G25" s="88"/>
      <c r="H25" s="88"/>
      <c r="I25" s="125"/>
      <c r="J25" s="126"/>
      <c r="K25" s="141"/>
      <c r="M25" s="367" t="s">
        <v>328</v>
      </c>
      <c r="N25" s="378" t="s">
        <v>329</v>
      </c>
    </row>
    <row r="26" spans="1:18" ht="15" customHeight="1" thickBot="1">
      <c r="A26" s="741" t="s">
        <v>323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</row>
    <row r="27" spans="1:18" ht="15" customHeight="1">
      <c r="A27" s="538" t="s">
        <v>52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13"/>
      <c r="N27" s="373"/>
    </row>
    <row r="28" spans="1:18" ht="15" customHeight="1">
      <c r="A28" s="473" t="s">
        <v>107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262"/>
      <c r="N28" s="374"/>
    </row>
    <row r="29" spans="1:18" s="141" customFormat="1" ht="15" customHeight="1">
      <c r="A29" s="473" t="s">
        <v>145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262"/>
      <c r="N29" s="374"/>
    </row>
    <row r="30" spans="1:18" ht="12.75" customHeight="1">
      <c r="A30" s="473" t="s">
        <v>302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262"/>
      <c r="N30" s="374"/>
    </row>
    <row r="31" spans="1:18" ht="17.25" customHeight="1" thickBot="1">
      <c r="A31" s="536" t="s">
        <v>108</v>
      </c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231"/>
      <c r="N31" s="375"/>
      <c r="P31" s="68"/>
      <c r="Q31" s="265" t="str">
        <f>IF((SUM(M27:M31)-L21=0),"0","errore")</f>
        <v>0</v>
      </c>
      <c r="R31" s="265" t="str">
        <f>IF((SUM(N27:N31)-N21=0),"0","errore")</f>
        <v>0</v>
      </c>
    </row>
    <row r="32" spans="1:18" ht="9.75" customHeight="1"/>
    <row r="33" spans="1:18" ht="15" customHeight="1" thickBot="1">
      <c r="A33" s="129" t="s">
        <v>109</v>
      </c>
    </row>
    <row r="34" spans="1:18" ht="60.75" customHeight="1" thickBot="1">
      <c r="A34" s="748"/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50"/>
    </row>
    <row r="35" spans="1:18" ht="15" customHeight="1" thickBot="1"/>
    <row r="36" spans="1:18" ht="27.75" customHeight="1" thickBot="1">
      <c r="M36" s="376" t="s">
        <v>303</v>
      </c>
      <c r="N36" s="377" t="s">
        <v>304</v>
      </c>
    </row>
    <row r="37" spans="1:18" ht="12" customHeight="1" thickBot="1">
      <c r="A37" s="361"/>
      <c r="B37" s="361"/>
      <c r="C37" s="361"/>
      <c r="D37" s="361"/>
      <c r="E37" s="361"/>
      <c r="F37" s="361"/>
      <c r="G37" s="361"/>
      <c r="H37" s="361"/>
      <c r="I37" s="361"/>
      <c r="J37" s="97"/>
      <c r="M37" s="755"/>
      <c r="N37" s="755"/>
    </row>
    <row r="38" spans="1:18" ht="25.5" customHeight="1" thickBot="1">
      <c r="A38" s="734"/>
      <c r="B38" s="735"/>
      <c r="C38" s="735"/>
      <c r="D38" s="735"/>
      <c r="E38" s="736"/>
      <c r="F38" s="88"/>
      <c r="G38" s="88"/>
      <c r="H38" s="88"/>
      <c r="I38" s="365"/>
      <c r="J38" s="126"/>
      <c r="K38" s="141"/>
      <c r="M38" s="367" t="s">
        <v>329</v>
      </c>
      <c r="N38" s="378" t="s">
        <v>328</v>
      </c>
    </row>
    <row r="39" spans="1:18" ht="15" customHeight="1" thickBot="1">
      <c r="A39" s="733" t="s">
        <v>324</v>
      </c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</row>
    <row r="40" spans="1:18" ht="15" customHeight="1">
      <c r="A40" s="538" t="s">
        <v>92</v>
      </c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13"/>
      <c r="N40" s="373"/>
    </row>
    <row r="41" spans="1:18" ht="15" customHeight="1" thickBot="1">
      <c r="A41" s="536" t="s">
        <v>93</v>
      </c>
      <c r="B41" s="747"/>
      <c r="C41" s="747"/>
      <c r="D41" s="747"/>
      <c r="E41" s="747"/>
      <c r="F41" s="747"/>
      <c r="G41" s="747"/>
      <c r="H41" s="747"/>
      <c r="I41" s="747"/>
      <c r="J41" s="747"/>
      <c r="K41" s="747"/>
      <c r="L41" s="747"/>
      <c r="M41" s="231"/>
      <c r="N41" s="375"/>
      <c r="Q41" s="265" t="str">
        <f>IF((M40+M41-L21=0),"0","errore")</f>
        <v>0</v>
      </c>
      <c r="R41" s="265" t="str">
        <f>IF((N40+N41-N21=0),"0","errore")</f>
        <v>0</v>
      </c>
    </row>
    <row r="42" spans="1:18" ht="15" customHeight="1" thickBot="1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40"/>
    </row>
    <row r="43" spans="1:18" ht="27.75" customHeight="1" thickBot="1">
      <c r="M43" s="376" t="s">
        <v>303</v>
      </c>
      <c r="N43" s="377" t="s">
        <v>304</v>
      </c>
    </row>
    <row r="44" spans="1:18" ht="15.75" thickBot="1">
      <c r="A44" s="361"/>
      <c r="B44" s="361"/>
      <c r="C44" s="361"/>
      <c r="D44" s="361"/>
      <c r="E44" s="361"/>
      <c r="F44" s="361"/>
      <c r="G44" s="361"/>
      <c r="H44" s="361"/>
      <c r="I44" s="361"/>
      <c r="J44" s="97"/>
      <c r="M44" s="755"/>
      <c r="N44" s="755"/>
    </row>
    <row r="45" spans="1:18" ht="25.5" customHeight="1" thickBot="1">
      <c r="A45" s="734"/>
      <c r="B45" s="735"/>
      <c r="C45" s="735"/>
      <c r="D45" s="735"/>
      <c r="E45" s="736"/>
      <c r="F45" s="88"/>
      <c r="G45" s="88"/>
      <c r="H45" s="88"/>
      <c r="I45" s="365"/>
      <c r="J45" s="126"/>
      <c r="K45" s="141"/>
      <c r="M45" s="367" t="s">
        <v>328</v>
      </c>
      <c r="N45" s="378" t="s">
        <v>328</v>
      </c>
    </row>
    <row r="46" spans="1:18" ht="15.75" thickBot="1">
      <c r="A46" s="733" t="s">
        <v>325</v>
      </c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</row>
    <row r="47" spans="1:18" ht="15" customHeight="1">
      <c r="A47" s="538" t="s">
        <v>305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13"/>
      <c r="N47" s="373"/>
    </row>
    <row r="48" spans="1:18" ht="15" customHeight="1" thickBot="1">
      <c r="A48" s="536" t="s">
        <v>306</v>
      </c>
      <c r="B48" s="747"/>
      <c r="C48" s="747"/>
      <c r="D48" s="747"/>
      <c r="E48" s="747"/>
      <c r="F48" s="747"/>
      <c r="G48" s="747"/>
      <c r="H48" s="747"/>
      <c r="I48" s="747"/>
      <c r="J48" s="747"/>
      <c r="K48" s="747"/>
      <c r="L48" s="747"/>
      <c r="M48" s="231"/>
      <c r="N48" s="375"/>
      <c r="Q48" s="265" t="str">
        <f>IF((M47+M48-L21=0),"0","erroe")</f>
        <v>0</v>
      </c>
      <c r="R48" s="265" t="str">
        <f>IF((N47+N48-N21=0),"0","errore")</f>
        <v>0</v>
      </c>
    </row>
    <row r="49" spans="1:14" ht="13.5" thickBot="1"/>
    <row r="50" spans="1:14" ht="27.75" customHeight="1" thickBot="1">
      <c r="M50" s="376" t="s">
        <v>303</v>
      </c>
      <c r="N50" s="377" t="s">
        <v>304</v>
      </c>
    </row>
    <row r="51" spans="1:14" ht="15.75" thickBot="1">
      <c r="A51" s="361"/>
      <c r="B51" s="361"/>
      <c r="C51" s="361"/>
      <c r="D51" s="361"/>
      <c r="E51" s="361"/>
      <c r="F51" s="361"/>
      <c r="G51" s="361"/>
      <c r="H51" s="361"/>
      <c r="I51" s="361"/>
      <c r="J51" s="97"/>
      <c r="M51" s="755"/>
      <c r="N51" s="755"/>
    </row>
    <row r="52" spans="1:14" ht="26.25" thickBot="1">
      <c r="A52" s="734"/>
      <c r="B52" s="735"/>
      <c r="C52" s="735"/>
      <c r="D52" s="735"/>
      <c r="E52" s="736"/>
      <c r="F52" s="88"/>
      <c r="G52" s="88"/>
      <c r="H52" s="88"/>
      <c r="I52" s="365"/>
      <c r="J52" s="126"/>
      <c r="K52" s="141"/>
      <c r="M52" s="367" t="s">
        <v>85</v>
      </c>
      <c r="N52" s="378" t="s">
        <v>85</v>
      </c>
    </row>
    <row r="53" spans="1:14" ht="15.75" thickBot="1">
      <c r="A53" s="733" t="s">
        <v>309</v>
      </c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</row>
    <row r="54" spans="1:14">
      <c r="A54" s="538" t="s">
        <v>326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06"/>
      <c r="M54" s="13"/>
      <c r="N54" s="373"/>
    </row>
    <row r="55" spans="1:14" ht="13.5" thickBot="1">
      <c r="A55" s="536" t="s">
        <v>327</v>
      </c>
      <c r="B55" s="747"/>
      <c r="C55" s="747"/>
      <c r="D55" s="747"/>
      <c r="E55" s="747"/>
      <c r="F55" s="747"/>
      <c r="G55" s="747"/>
      <c r="H55" s="747"/>
      <c r="I55" s="747"/>
      <c r="J55" s="747"/>
      <c r="K55" s="747"/>
      <c r="L55" s="747"/>
      <c r="M55" s="231"/>
      <c r="N55" s="375"/>
    </row>
  </sheetData>
  <sheetProtection algorithmName="SHA-512" hashValue="lMtpfNPGkud7T3mH7prFadvh2vQ/7Y0M3enhqaQmFFBG2P6nLgeXQR5YqZIf7iY8mJfj4Dr5JGExUWkqFJRZlw==" saltValue="80YNhwmGlslGazrTefbaJQ==" spinCount="100000" sheet="1" objects="1" scenarios="1" selectLockedCells="1"/>
  <mergeCells count="43">
    <mergeCell ref="M24:N24"/>
    <mergeCell ref="M37:N37"/>
    <mergeCell ref="M44:N44"/>
    <mergeCell ref="M51:N51"/>
    <mergeCell ref="L10:O10"/>
    <mergeCell ref="A28:L28"/>
    <mergeCell ref="A29:L29"/>
    <mergeCell ref="A30:L30"/>
    <mergeCell ref="A31:L31"/>
    <mergeCell ref="A27:L27"/>
    <mergeCell ref="A21:K21"/>
    <mergeCell ref="A54:L54"/>
    <mergeCell ref="A55:L55"/>
    <mergeCell ref="A1:O1"/>
    <mergeCell ref="A45:E45"/>
    <mergeCell ref="A46:N46"/>
    <mergeCell ref="A47:L47"/>
    <mergeCell ref="A48:L48"/>
    <mergeCell ref="A52:E52"/>
    <mergeCell ref="A34:N34"/>
    <mergeCell ref="A38:E38"/>
    <mergeCell ref="A40:L40"/>
    <mergeCell ref="A41:L41"/>
    <mergeCell ref="A39:N39"/>
    <mergeCell ref="L9:M9"/>
    <mergeCell ref="N9:O9"/>
    <mergeCell ref="L8:O8"/>
    <mergeCell ref="A53:N53"/>
    <mergeCell ref="Q23:R23"/>
    <mergeCell ref="A5:O5"/>
    <mergeCell ref="A11:E11"/>
    <mergeCell ref="A20:K20"/>
    <mergeCell ref="A19:K19"/>
    <mergeCell ref="A13:K13"/>
    <mergeCell ref="A18:K18"/>
    <mergeCell ref="A12:O12"/>
    <mergeCell ref="A26:N26"/>
    <mergeCell ref="A25:E25"/>
    <mergeCell ref="L7:O7"/>
    <mergeCell ref="A17:K17"/>
    <mergeCell ref="A14:K14"/>
    <mergeCell ref="A15:K15"/>
    <mergeCell ref="A16:K1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M40"/>
  <sheetViews>
    <sheetView showGridLines="0" topLeftCell="A13" workbookViewId="0">
      <selection activeCell="A10" sqref="A10:E10"/>
    </sheetView>
  </sheetViews>
  <sheetFormatPr defaultColWidth="9.140625" defaultRowHeight="12.75"/>
  <cols>
    <col min="1" max="1" width="3.140625" style="105" customWidth="1"/>
    <col min="2" max="5" width="11.5703125" style="105" customWidth="1"/>
    <col min="6" max="7" width="11.28515625" style="105" customWidth="1"/>
    <col min="8" max="8" width="12.42578125" style="105" customWidth="1"/>
    <col min="9" max="9" width="12.28515625" style="105" customWidth="1"/>
    <col min="10" max="10" width="11" style="105" customWidth="1"/>
    <col min="11" max="16384" width="9.140625" style="105"/>
  </cols>
  <sheetData>
    <row r="1" spans="1:13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71"/>
    </row>
    <row r="2" spans="1:13" s="29" customFormat="1" ht="21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s="31" customFormat="1" ht="21" customHeight="1" thickBot="1">
      <c r="A3" s="30"/>
      <c r="B3" s="30"/>
      <c r="C3" s="30"/>
      <c r="D3" s="30"/>
      <c r="E3" s="30"/>
    </row>
    <row r="4" spans="1:13" s="31" customFormat="1" ht="30.75" customHeight="1" thickBot="1">
      <c r="A4" s="789" t="s">
        <v>316</v>
      </c>
      <c r="B4" s="790"/>
      <c r="C4" s="790"/>
      <c r="D4" s="790"/>
      <c r="E4" s="790"/>
      <c r="F4" s="790"/>
      <c r="G4" s="790"/>
      <c r="H4" s="790"/>
      <c r="I4" s="790"/>
      <c r="J4" s="791"/>
    </row>
    <row r="5" spans="1:13" s="31" customFormat="1" ht="30.75" customHeight="1">
      <c r="A5" s="103"/>
      <c r="B5" s="104"/>
      <c r="C5" s="104"/>
      <c r="D5" s="104"/>
      <c r="E5" s="104"/>
      <c r="F5" s="104"/>
      <c r="G5" s="104"/>
      <c r="H5" s="104"/>
      <c r="I5" s="104"/>
    </row>
    <row r="6" spans="1:13" ht="21.75" customHeight="1">
      <c r="A6" s="780" t="s">
        <v>317</v>
      </c>
      <c r="B6" s="781"/>
      <c r="C6" s="781"/>
      <c r="D6" s="781"/>
      <c r="E6" s="781"/>
      <c r="F6" s="781"/>
      <c r="G6" s="781"/>
      <c r="H6" s="781"/>
      <c r="I6" s="782"/>
    </row>
    <row r="7" spans="1:13" ht="3" customHeight="1" thickBot="1">
      <c r="A7" s="5"/>
      <c r="B7" s="5"/>
      <c r="C7" s="5"/>
      <c r="D7" s="5"/>
      <c r="E7" s="5"/>
      <c r="F7" s="5"/>
      <c r="G7" s="5"/>
      <c r="H7" s="6"/>
      <c r="I7" s="6"/>
    </row>
    <row r="8" spans="1:13" ht="39" customHeight="1">
      <c r="A8" s="764" t="s">
        <v>57</v>
      </c>
      <c r="B8" s="783"/>
      <c r="C8" s="783"/>
      <c r="D8" s="783"/>
      <c r="E8" s="784"/>
      <c r="F8" s="620" t="s">
        <v>58</v>
      </c>
      <c r="G8" s="620" t="s">
        <v>104</v>
      </c>
      <c r="H8" s="617" t="s">
        <v>141</v>
      </c>
      <c r="I8" s="619"/>
      <c r="L8" s="788"/>
      <c r="M8" s="788"/>
    </row>
    <row r="9" spans="1:13" ht="17.25" customHeight="1">
      <c r="A9" s="785"/>
      <c r="B9" s="786"/>
      <c r="C9" s="786"/>
      <c r="D9" s="786"/>
      <c r="E9" s="787"/>
      <c r="F9" s="621"/>
      <c r="G9" s="621"/>
      <c r="H9" s="7">
        <v>2014</v>
      </c>
      <c r="I9" s="8">
        <v>2015</v>
      </c>
    </row>
    <row r="10" spans="1:13" ht="15" customHeight="1">
      <c r="A10" s="777"/>
      <c r="B10" s="778"/>
      <c r="C10" s="778"/>
      <c r="D10" s="778"/>
      <c r="E10" s="779"/>
      <c r="F10" s="178"/>
      <c r="G10" s="178"/>
      <c r="H10" s="9"/>
      <c r="I10" s="10"/>
    </row>
    <row r="11" spans="1:13" ht="15" customHeight="1">
      <c r="A11" s="777"/>
      <c r="B11" s="778"/>
      <c r="C11" s="778"/>
      <c r="D11" s="778"/>
      <c r="E11" s="779"/>
      <c r="F11" s="178"/>
      <c r="G11" s="178"/>
      <c r="H11" s="9"/>
      <c r="I11" s="10"/>
    </row>
    <row r="12" spans="1:13" ht="15" customHeight="1">
      <c r="A12" s="777"/>
      <c r="B12" s="778"/>
      <c r="C12" s="778"/>
      <c r="D12" s="778"/>
      <c r="E12" s="779"/>
      <c r="F12" s="178"/>
      <c r="G12" s="178"/>
      <c r="H12" s="9"/>
      <c r="I12" s="10"/>
    </row>
    <row r="13" spans="1:13" ht="15" customHeight="1">
      <c r="A13" s="775"/>
      <c r="B13" s="776"/>
      <c r="C13" s="776"/>
      <c r="D13" s="776"/>
      <c r="E13" s="776"/>
      <c r="F13" s="178"/>
      <c r="G13" s="178"/>
      <c r="H13" s="9"/>
      <c r="I13" s="10"/>
    </row>
    <row r="14" spans="1:13" ht="15" customHeight="1">
      <c r="A14" s="775"/>
      <c r="B14" s="776"/>
      <c r="C14" s="776"/>
      <c r="D14" s="776"/>
      <c r="E14" s="776"/>
      <c r="F14" s="178"/>
      <c r="G14" s="178"/>
      <c r="H14" s="9"/>
      <c r="I14" s="10"/>
    </row>
    <row r="15" spans="1:13" ht="15" customHeight="1">
      <c r="A15" s="775"/>
      <c r="B15" s="776"/>
      <c r="C15" s="776"/>
      <c r="D15" s="776"/>
      <c r="E15" s="776"/>
      <c r="F15" s="178"/>
      <c r="G15" s="178"/>
      <c r="H15" s="9"/>
      <c r="I15" s="10"/>
    </row>
    <row r="16" spans="1:13" ht="15" customHeight="1">
      <c r="A16" s="775"/>
      <c r="B16" s="776"/>
      <c r="C16" s="776"/>
      <c r="D16" s="776"/>
      <c r="E16" s="776"/>
      <c r="F16" s="178"/>
      <c r="G16" s="178"/>
      <c r="H16" s="9"/>
      <c r="I16" s="10"/>
    </row>
    <row r="17" spans="1:13" ht="15" customHeight="1">
      <c r="A17" s="775"/>
      <c r="B17" s="776"/>
      <c r="C17" s="776"/>
      <c r="D17" s="776"/>
      <c r="E17" s="776"/>
      <c r="F17" s="178"/>
      <c r="G17" s="178"/>
      <c r="H17" s="9"/>
      <c r="I17" s="10"/>
    </row>
    <row r="18" spans="1:13" ht="15" customHeight="1">
      <c r="A18" s="775"/>
      <c r="B18" s="776"/>
      <c r="C18" s="776"/>
      <c r="D18" s="776"/>
      <c r="E18" s="776"/>
      <c r="F18" s="178"/>
      <c r="G18" s="178"/>
      <c r="H18" s="9"/>
      <c r="I18" s="10"/>
    </row>
    <row r="19" spans="1:13" ht="15" customHeight="1">
      <c r="A19" s="775"/>
      <c r="B19" s="776"/>
      <c r="C19" s="776"/>
      <c r="D19" s="776"/>
      <c r="E19" s="776"/>
      <c r="F19" s="178"/>
      <c r="G19" s="178"/>
      <c r="H19" s="9"/>
      <c r="I19" s="10"/>
    </row>
    <row r="20" spans="1:13" ht="15" customHeight="1">
      <c r="A20" s="775"/>
      <c r="B20" s="776"/>
      <c r="C20" s="776"/>
      <c r="D20" s="776"/>
      <c r="E20" s="776"/>
      <c r="F20" s="178"/>
      <c r="G20" s="178"/>
      <c r="H20" s="9"/>
      <c r="I20" s="10"/>
    </row>
    <row r="21" spans="1:13" ht="15" customHeight="1">
      <c r="A21" s="775"/>
      <c r="B21" s="776"/>
      <c r="C21" s="776"/>
      <c r="D21" s="776"/>
      <c r="E21" s="776"/>
      <c r="F21" s="178"/>
      <c r="G21" s="178"/>
      <c r="H21" s="9"/>
      <c r="I21" s="10"/>
    </row>
    <row r="22" spans="1:13" ht="15" customHeight="1">
      <c r="A22" s="775"/>
      <c r="B22" s="776"/>
      <c r="C22" s="776"/>
      <c r="D22" s="776"/>
      <c r="E22" s="776"/>
      <c r="F22" s="178"/>
      <c r="G22" s="178"/>
      <c r="H22" s="9"/>
      <c r="I22" s="10"/>
    </row>
    <row r="23" spans="1:13" ht="15" customHeight="1">
      <c r="A23" s="775"/>
      <c r="B23" s="776"/>
      <c r="C23" s="776"/>
      <c r="D23" s="776"/>
      <c r="E23" s="776"/>
      <c r="F23" s="178"/>
      <c r="G23" s="178"/>
      <c r="H23" s="9"/>
      <c r="I23" s="10"/>
    </row>
    <row r="24" spans="1:13" ht="15" customHeight="1">
      <c r="A24" s="775"/>
      <c r="B24" s="776"/>
      <c r="C24" s="776"/>
      <c r="D24" s="776"/>
      <c r="E24" s="776"/>
      <c r="F24" s="178"/>
      <c r="G24" s="178"/>
      <c r="H24" s="9"/>
      <c r="I24" s="10"/>
    </row>
    <row r="25" spans="1:13" ht="15" customHeight="1">
      <c r="A25" s="775"/>
      <c r="B25" s="776"/>
      <c r="C25" s="776"/>
      <c r="D25" s="776"/>
      <c r="E25" s="776"/>
      <c r="F25" s="178"/>
      <c r="G25" s="178"/>
      <c r="H25" s="9"/>
      <c r="I25" s="10"/>
    </row>
    <row r="26" spans="1:13" ht="15" customHeight="1">
      <c r="A26" s="775"/>
      <c r="B26" s="776"/>
      <c r="C26" s="776"/>
      <c r="D26" s="776"/>
      <c r="E26" s="776"/>
      <c r="F26" s="178"/>
      <c r="G26" s="178"/>
      <c r="H26" s="9"/>
      <c r="I26" s="10"/>
    </row>
    <row r="27" spans="1:13" ht="15" customHeight="1">
      <c r="A27" s="775"/>
      <c r="B27" s="776"/>
      <c r="C27" s="776"/>
      <c r="D27" s="776"/>
      <c r="E27" s="776"/>
      <c r="F27" s="178"/>
      <c r="G27" s="178"/>
      <c r="H27" s="9"/>
      <c r="I27" s="10"/>
      <c r="L27" s="758" t="s">
        <v>227</v>
      </c>
      <c r="M27" s="758"/>
    </row>
    <row r="28" spans="1:13" ht="15" customHeight="1">
      <c r="A28" s="775"/>
      <c r="B28" s="776"/>
      <c r="C28" s="776"/>
      <c r="D28" s="776"/>
      <c r="E28" s="776"/>
      <c r="F28" s="178"/>
      <c r="G28" s="178"/>
      <c r="H28" s="9"/>
      <c r="I28" s="10"/>
    </row>
    <row r="29" spans="1:13" ht="15" customHeight="1" thickBot="1">
      <c r="A29" s="773"/>
      <c r="B29" s="774"/>
      <c r="C29" s="774"/>
      <c r="D29" s="774"/>
      <c r="E29" s="774"/>
      <c r="F29" s="179"/>
      <c r="G29" s="179"/>
      <c r="H29" s="11"/>
      <c r="I29" s="12"/>
      <c r="L29" s="267" t="str">
        <f>IF(SUM(H10:H29)-'2. Informazioni patrimoniali'!J38=0,"0","errore")</f>
        <v>0</v>
      </c>
      <c r="M29" s="267" t="str">
        <f>IF(SUM(I10:I29)-'2. Informazioni patrimoniali'!L38=0,"0","errore")</f>
        <v>0</v>
      </c>
    </row>
    <row r="32" spans="1:13" ht="29.45" customHeight="1">
      <c r="A32" s="562" t="s">
        <v>331</v>
      </c>
      <c r="B32" s="462"/>
      <c r="C32" s="462"/>
      <c r="D32" s="462"/>
      <c r="E32" s="462"/>
      <c r="F32" s="462"/>
      <c r="G32" s="462"/>
      <c r="H32" s="462"/>
      <c r="I32" s="462"/>
      <c r="J32" s="462"/>
    </row>
    <row r="33" spans="1:10" ht="4.5" customHeight="1" thickBot="1">
      <c r="A33" s="18"/>
      <c r="B33" s="5"/>
      <c r="C33" s="5"/>
      <c r="D33" s="5"/>
      <c r="E33" s="5"/>
      <c r="F33" s="5"/>
      <c r="G33" s="5"/>
      <c r="H33" s="6"/>
      <c r="I33" s="6"/>
    </row>
    <row r="34" spans="1:10" ht="39" customHeight="1">
      <c r="A34" s="764" t="s">
        <v>252</v>
      </c>
      <c r="B34" s="765"/>
      <c r="C34" s="765"/>
      <c r="D34" s="765"/>
      <c r="E34" s="766"/>
      <c r="F34" s="761" t="s">
        <v>58</v>
      </c>
      <c r="G34" s="761" t="s">
        <v>269</v>
      </c>
      <c r="H34" s="620" t="s">
        <v>223</v>
      </c>
      <c r="I34" s="707" t="s">
        <v>282</v>
      </c>
      <c r="J34" s="763"/>
    </row>
    <row r="35" spans="1:10" ht="17.25" customHeight="1">
      <c r="A35" s="767"/>
      <c r="B35" s="768"/>
      <c r="C35" s="768"/>
      <c r="D35" s="768"/>
      <c r="E35" s="769"/>
      <c r="F35" s="762"/>
      <c r="G35" s="762"/>
      <c r="H35" s="621"/>
      <c r="I35" s="7">
        <v>2014</v>
      </c>
      <c r="J35" s="8">
        <v>2015</v>
      </c>
    </row>
    <row r="36" spans="1:10" ht="15" customHeight="1">
      <c r="A36" s="759"/>
      <c r="B36" s="499"/>
      <c r="C36" s="499"/>
      <c r="D36" s="499"/>
      <c r="E36" s="499"/>
      <c r="F36" s="178"/>
      <c r="G36" s="178"/>
      <c r="H36" s="178"/>
      <c r="I36" s="9"/>
      <c r="J36" s="10"/>
    </row>
    <row r="37" spans="1:10" ht="15" customHeight="1">
      <c r="A37" s="770"/>
      <c r="B37" s="771"/>
      <c r="C37" s="771"/>
      <c r="D37" s="771"/>
      <c r="E37" s="772"/>
      <c r="F37" s="178"/>
      <c r="G37" s="178"/>
      <c r="H37" s="178"/>
      <c r="I37" s="9"/>
      <c r="J37" s="10"/>
    </row>
    <row r="38" spans="1:10" ht="15" customHeight="1">
      <c r="A38" s="770"/>
      <c r="B38" s="771"/>
      <c r="C38" s="771"/>
      <c r="D38" s="771"/>
      <c r="E38" s="772"/>
      <c r="F38" s="178"/>
      <c r="G38" s="178"/>
      <c r="H38" s="178"/>
      <c r="I38" s="9"/>
      <c r="J38" s="10"/>
    </row>
    <row r="39" spans="1:10" ht="15" customHeight="1">
      <c r="A39" s="759"/>
      <c r="B39" s="499"/>
      <c r="C39" s="499"/>
      <c r="D39" s="499"/>
      <c r="E39" s="499"/>
      <c r="F39" s="178"/>
      <c r="G39" s="178"/>
      <c r="H39" s="178"/>
      <c r="I39" s="9"/>
      <c r="J39" s="10"/>
    </row>
    <row r="40" spans="1:10" ht="15" customHeight="1" thickBot="1">
      <c r="A40" s="760"/>
      <c r="B40" s="527"/>
      <c r="C40" s="527"/>
      <c r="D40" s="527"/>
      <c r="E40" s="527"/>
      <c r="F40" s="179"/>
      <c r="G40" s="179"/>
      <c r="H40" s="179"/>
      <c r="I40" s="11"/>
      <c r="J40" s="12"/>
    </row>
  </sheetData>
  <sheetProtection algorithmName="SHA-512" hashValue="NCPuaJp/v5SJxuM7VObnqcGDYp1LBLbDYZJal76yFGZSaWt7WuXFB+lPUEvNltd6ZCeKy3sx3fbhmsK2BRJD2A==" saltValue="hqYfxfKW3RGVsQyBFDLUUA==" spinCount="100000" sheet="1" objects="1" scenarios="1" selectLockedCells="1"/>
  <mergeCells count="40">
    <mergeCell ref="A1:J1"/>
    <mergeCell ref="L8:M8"/>
    <mergeCell ref="A4:J4"/>
    <mergeCell ref="A32:J32"/>
    <mergeCell ref="A27:E27"/>
    <mergeCell ref="A28:E28"/>
    <mergeCell ref="A25:E25"/>
    <mergeCell ref="A26:E26"/>
    <mergeCell ref="A21:E21"/>
    <mergeCell ref="A22:E22"/>
    <mergeCell ref="A23:E23"/>
    <mergeCell ref="A24:E24"/>
    <mergeCell ref="A11:E11"/>
    <mergeCell ref="A12:E12"/>
    <mergeCell ref="A13:E13"/>
    <mergeCell ref="A14:E14"/>
    <mergeCell ref="A15:E15"/>
    <mergeCell ref="A10:E10"/>
    <mergeCell ref="A6:I6"/>
    <mergeCell ref="A8:E9"/>
    <mergeCell ref="F8:F9"/>
    <mergeCell ref="G8:G9"/>
    <mergeCell ref="H8:I8"/>
    <mergeCell ref="A16:E16"/>
    <mergeCell ref="A17:E17"/>
    <mergeCell ref="A18:E18"/>
    <mergeCell ref="A19:E19"/>
    <mergeCell ref="A20:E20"/>
    <mergeCell ref="L27:M27"/>
    <mergeCell ref="A36:E36"/>
    <mergeCell ref="A39:E39"/>
    <mergeCell ref="A40:E40"/>
    <mergeCell ref="G34:G35"/>
    <mergeCell ref="I34:J34"/>
    <mergeCell ref="F34:F35"/>
    <mergeCell ref="A34:E35"/>
    <mergeCell ref="A37:E37"/>
    <mergeCell ref="A38:E38"/>
    <mergeCell ref="H34:H35"/>
    <mergeCell ref="A29:E2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L37"/>
  <sheetViews>
    <sheetView showGridLines="0" topLeftCell="A13" workbookViewId="0">
      <selection activeCell="J12" sqref="J12"/>
    </sheetView>
  </sheetViews>
  <sheetFormatPr defaultColWidth="9.140625" defaultRowHeight="12.75"/>
  <cols>
    <col min="1" max="1" width="6.42578125" style="31" customWidth="1"/>
    <col min="2" max="9" width="7.85546875" style="31" customWidth="1"/>
    <col min="10" max="11" width="13.5703125" style="31" customWidth="1"/>
    <col min="12" max="16384" width="9.140625" style="31"/>
  </cols>
  <sheetData>
    <row r="1" spans="1:12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2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2" ht="21" customHeight="1" thickBot="1">
      <c r="A3" s="30"/>
      <c r="B3" s="30"/>
      <c r="C3" s="30"/>
      <c r="D3" s="30"/>
      <c r="E3" s="30"/>
    </row>
    <row r="4" spans="1:12" s="37" customFormat="1" ht="30.75" customHeight="1" thickBot="1">
      <c r="A4" s="463" t="s">
        <v>318</v>
      </c>
      <c r="B4" s="464"/>
      <c r="C4" s="464"/>
      <c r="D4" s="464"/>
      <c r="E4" s="464"/>
      <c r="F4" s="464"/>
      <c r="G4" s="464"/>
      <c r="H4" s="464"/>
      <c r="I4" s="464"/>
      <c r="J4" s="560"/>
      <c r="K4" s="561"/>
      <c r="L4" s="38"/>
    </row>
    <row r="5" spans="1:12" s="75" customFormat="1" ht="30.75" customHeight="1" thickBot="1">
      <c r="A5" s="72"/>
      <c r="B5" s="72"/>
      <c r="C5" s="72"/>
      <c r="D5" s="72"/>
      <c r="E5" s="72"/>
      <c r="F5" s="72"/>
      <c r="G5" s="72"/>
      <c r="H5" s="72"/>
      <c r="I5" s="72"/>
      <c r="J5" s="76"/>
      <c r="K5" s="76"/>
    </row>
    <row r="6" spans="1:12" s="75" customFormat="1" ht="21.75" customHeight="1" thickBot="1">
      <c r="A6" s="72"/>
      <c r="B6" s="72"/>
      <c r="C6" s="72"/>
      <c r="D6" s="72"/>
      <c r="E6" s="72"/>
      <c r="F6" s="72"/>
      <c r="G6" s="72"/>
      <c r="H6" s="72"/>
      <c r="I6" s="72"/>
      <c r="J6" s="636">
        <v>2015</v>
      </c>
      <c r="K6" s="637"/>
      <c r="L6" s="96"/>
    </row>
    <row r="7" spans="1:12" s="75" customFormat="1" ht="4.5" customHeight="1" thickBot="1">
      <c r="A7" s="72"/>
      <c r="B7" s="72"/>
      <c r="C7" s="72"/>
      <c r="D7" s="72"/>
      <c r="E7" s="72"/>
      <c r="F7" s="72"/>
      <c r="G7" s="72"/>
      <c r="H7" s="72"/>
      <c r="I7" s="72"/>
      <c r="J7" s="97"/>
      <c r="K7" s="97"/>
      <c r="L7" s="96"/>
    </row>
    <row r="8" spans="1:12" s="75" customFormat="1" ht="27.75" customHeight="1" thickBot="1">
      <c r="A8" s="72"/>
      <c r="B8" s="72"/>
      <c r="C8" s="72"/>
      <c r="D8" s="72"/>
      <c r="E8" s="72"/>
      <c r="F8" s="72"/>
      <c r="G8" s="72"/>
      <c r="H8" s="72"/>
      <c r="I8" s="72"/>
      <c r="J8" s="84" t="s">
        <v>97</v>
      </c>
      <c r="K8" s="87" t="s">
        <v>136</v>
      </c>
      <c r="L8" s="96"/>
    </row>
    <row r="9" spans="1:12" s="89" customFormat="1" ht="15" customHeight="1" thickBot="1">
      <c r="A9" s="733" t="s">
        <v>60</v>
      </c>
      <c r="B9" s="558"/>
      <c r="C9" s="558"/>
      <c r="D9" s="558"/>
      <c r="E9" s="558"/>
      <c r="F9" s="792"/>
      <c r="G9" s="792"/>
      <c r="H9" s="792"/>
      <c r="I9" s="792"/>
      <c r="J9" s="95"/>
      <c r="K9" s="95"/>
    </row>
    <row r="10" spans="1:12" s="37" customFormat="1" ht="15" customHeight="1">
      <c r="A10" s="538" t="s">
        <v>26</v>
      </c>
      <c r="B10" s="539"/>
      <c r="C10" s="539"/>
      <c r="D10" s="539"/>
      <c r="E10" s="539"/>
      <c r="F10" s="539"/>
      <c r="G10" s="539"/>
      <c r="H10" s="539"/>
      <c r="I10" s="539"/>
      <c r="J10" s="13"/>
      <c r="K10" s="4"/>
      <c r="L10" s="38"/>
    </row>
    <row r="11" spans="1:12" s="37" customFormat="1" ht="15" customHeight="1">
      <c r="A11" s="569" t="s">
        <v>59</v>
      </c>
      <c r="B11" s="541"/>
      <c r="C11" s="541"/>
      <c r="D11" s="541"/>
      <c r="E11" s="541"/>
      <c r="F11" s="541"/>
      <c r="G11" s="541"/>
      <c r="H11" s="541"/>
      <c r="I11" s="541"/>
      <c r="J11" s="262"/>
      <c r="K11" s="281"/>
      <c r="L11" s="38"/>
    </row>
    <row r="12" spans="1:12" s="37" customFormat="1" ht="15" customHeight="1">
      <c r="A12" s="447" t="s">
        <v>30</v>
      </c>
      <c r="B12" s="541"/>
      <c r="C12" s="541"/>
      <c r="D12" s="541"/>
      <c r="E12" s="541"/>
      <c r="F12" s="541"/>
      <c r="G12" s="541"/>
      <c r="H12" s="541"/>
      <c r="I12" s="541"/>
      <c r="J12" s="262"/>
      <c r="K12" s="281"/>
      <c r="L12" s="38"/>
    </row>
    <row r="13" spans="1:12" s="37" customFormat="1" ht="15" customHeight="1">
      <c r="A13" s="482" t="s">
        <v>16</v>
      </c>
      <c r="B13" s="541"/>
      <c r="C13" s="541"/>
      <c r="D13" s="541"/>
      <c r="E13" s="541"/>
      <c r="F13" s="541"/>
      <c r="G13" s="541"/>
      <c r="H13" s="541"/>
      <c r="I13" s="541"/>
      <c r="J13" s="262"/>
      <c r="K13" s="281"/>
      <c r="L13" s="38"/>
    </row>
    <row r="14" spans="1:12" s="37" customFormat="1" ht="15" customHeight="1">
      <c r="A14" s="482" t="s">
        <v>17</v>
      </c>
      <c r="B14" s="541"/>
      <c r="C14" s="541"/>
      <c r="D14" s="541"/>
      <c r="E14" s="541"/>
      <c r="F14" s="541"/>
      <c r="G14" s="541"/>
      <c r="H14" s="541"/>
      <c r="I14" s="541"/>
      <c r="J14" s="262"/>
      <c r="K14" s="281"/>
      <c r="L14" s="38"/>
    </row>
    <row r="15" spans="1:12" s="37" customFormat="1" ht="15" customHeight="1">
      <c r="A15" s="482" t="s">
        <v>18</v>
      </c>
      <c r="B15" s="483"/>
      <c r="C15" s="483"/>
      <c r="D15" s="483"/>
      <c r="E15" s="483"/>
      <c r="F15" s="483"/>
      <c r="G15" s="483"/>
      <c r="H15" s="483"/>
      <c r="I15" s="483"/>
      <c r="J15" s="262"/>
      <c r="K15" s="281"/>
      <c r="L15" s="38"/>
    </row>
    <row r="16" spans="1:12" s="37" customFormat="1" ht="15" customHeight="1">
      <c r="A16" s="546" t="s">
        <v>203</v>
      </c>
      <c r="B16" s="547"/>
      <c r="C16" s="547"/>
      <c r="D16" s="547"/>
      <c r="E16" s="547"/>
      <c r="F16" s="547"/>
      <c r="G16" s="547"/>
      <c r="H16" s="547"/>
      <c r="I16" s="547"/>
      <c r="J16" s="262"/>
      <c r="K16" s="281"/>
      <c r="L16" s="38"/>
    </row>
    <row r="17" spans="1:12" s="37" customFormat="1" ht="15" customHeight="1">
      <c r="A17" s="546" t="s">
        <v>224</v>
      </c>
      <c r="B17" s="547"/>
      <c r="C17" s="547"/>
      <c r="D17" s="547"/>
      <c r="E17" s="547"/>
      <c r="F17" s="547"/>
      <c r="G17" s="547"/>
      <c r="H17" s="547"/>
      <c r="I17" s="547"/>
      <c r="J17" s="262"/>
      <c r="K17" s="281"/>
      <c r="L17" s="38"/>
    </row>
    <row r="18" spans="1:12" s="37" customFormat="1" ht="15" customHeight="1">
      <c r="A18" s="482" t="s">
        <v>131</v>
      </c>
      <c r="B18" s="541"/>
      <c r="C18" s="541"/>
      <c r="D18" s="541"/>
      <c r="E18" s="541"/>
      <c r="F18" s="541"/>
      <c r="G18" s="541"/>
      <c r="H18" s="541"/>
      <c r="I18" s="541"/>
      <c r="J18" s="262"/>
      <c r="K18" s="281"/>
      <c r="L18" s="38"/>
    </row>
    <row r="19" spans="1:12" s="37" customFormat="1" ht="15" customHeight="1" thickBot="1">
      <c r="A19" s="456" t="s">
        <v>27</v>
      </c>
      <c r="B19" s="508"/>
      <c r="C19" s="508"/>
      <c r="D19" s="508"/>
      <c r="E19" s="508"/>
      <c r="F19" s="508"/>
      <c r="G19" s="508"/>
      <c r="H19" s="508"/>
      <c r="I19" s="508"/>
      <c r="J19" s="99">
        <f>J10+J11+J12+J13+J14+J15+J16+J17+J18</f>
        <v>0</v>
      </c>
      <c r="K19" s="100">
        <f>K10+K11+K12+K13+K14+K15+K16+K17+K18</f>
        <v>0</v>
      </c>
      <c r="L19" s="38"/>
    </row>
    <row r="20" spans="1:12" s="76" customFormat="1" ht="15" customHeight="1">
      <c r="A20" s="142"/>
      <c r="B20" s="108"/>
      <c r="C20" s="108"/>
      <c r="D20" s="108"/>
      <c r="E20" s="108"/>
      <c r="F20" s="108"/>
      <c r="G20" s="108"/>
      <c r="H20" s="108"/>
      <c r="I20" s="108"/>
      <c r="J20" s="128"/>
      <c r="K20" s="128"/>
    </row>
    <row r="21" spans="1:12" ht="27.75" customHeight="1" thickBot="1">
      <c r="A21" s="733" t="s">
        <v>132</v>
      </c>
      <c r="B21" s="558"/>
      <c r="C21" s="558"/>
      <c r="D21" s="558"/>
      <c r="E21" s="558"/>
      <c r="F21" s="792"/>
      <c r="G21" s="792"/>
      <c r="H21" s="792"/>
      <c r="I21" s="792"/>
      <c r="J21" s="95"/>
      <c r="K21" s="95"/>
    </row>
    <row r="22" spans="1:12" ht="15" customHeight="1">
      <c r="A22" s="538" t="s">
        <v>26</v>
      </c>
      <c r="B22" s="539"/>
      <c r="C22" s="539"/>
      <c r="D22" s="539"/>
      <c r="E22" s="539"/>
      <c r="F22" s="539"/>
      <c r="G22" s="539"/>
      <c r="H22" s="539"/>
      <c r="I22" s="539"/>
      <c r="J22" s="13"/>
      <c r="K22" s="4"/>
    </row>
    <row r="23" spans="1:12" ht="15" customHeight="1">
      <c r="A23" s="569" t="s">
        <v>59</v>
      </c>
      <c r="B23" s="541"/>
      <c r="C23" s="541"/>
      <c r="D23" s="541"/>
      <c r="E23" s="541"/>
      <c r="F23" s="541"/>
      <c r="G23" s="541"/>
      <c r="H23" s="541"/>
      <c r="I23" s="541"/>
      <c r="J23" s="262"/>
      <c r="K23" s="281"/>
    </row>
    <row r="24" spans="1:12" ht="15" customHeight="1">
      <c r="A24" s="447" t="s">
        <v>30</v>
      </c>
      <c r="B24" s="541"/>
      <c r="C24" s="541"/>
      <c r="D24" s="541"/>
      <c r="E24" s="541"/>
      <c r="F24" s="541"/>
      <c r="G24" s="541"/>
      <c r="H24" s="541"/>
      <c r="I24" s="541"/>
      <c r="J24" s="262"/>
      <c r="K24" s="281"/>
    </row>
    <row r="25" spans="1:12" ht="15" customHeight="1">
      <c r="A25" s="482" t="s">
        <v>16</v>
      </c>
      <c r="B25" s="541"/>
      <c r="C25" s="541"/>
      <c r="D25" s="541"/>
      <c r="E25" s="541"/>
      <c r="F25" s="541"/>
      <c r="G25" s="541"/>
      <c r="H25" s="541"/>
      <c r="I25" s="541"/>
      <c r="J25" s="262"/>
      <c r="K25" s="281"/>
    </row>
    <row r="26" spans="1:12" s="37" customFormat="1" ht="15" customHeight="1">
      <c r="A26" s="592" t="s">
        <v>17</v>
      </c>
      <c r="B26" s="593"/>
      <c r="C26" s="593"/>
      <c r="D26" s="593"/>
      <c r="E26" s="593"/>
      <c r="F26" s="593"/>
      <c r="G26" s="593"/>
      <c r="H26" s="593"/>
      <c r="I26" s="594"/>
      <c r="J26" s="262"/>
      <c r="K26" s="281"/>
      <c r="L26" s="38"/>
    </row>
    <row r="27" spans="1:12" s="37" customFormat="1" ht="15" customHeight="1">
      <c r="A27" s="592" t="s">
        <v>18</v>
      </c>
      <c r="B27" s="593"/>
      <c r="C27" s="593"/>
      <c r="D27" s="593"/>
      <c r="E27" s="593"/>
      <c r="F27" s="593"/>
      <c r="G27" s="593"/>
      <c r="H27" s="593"/>
      <c r="I27" s="594"/>
      <c r="J27" s="262"/>
      <c r="K27" s="281"/>
      <c r="L27" s="38"/>
    </row>
    <row r="28" spans="1:12" s="76" customFormat="1" ht="15" customHeight="1">
      <c r="A28" s="546" t="s">
        <v>203</v>
      </c>
      <c r="B28" s="547"/>
      <c r="C28" s="547"/>
      <c r="D28" s="547"/>
      <c r="E28" s="547"/>
      <c r="F28" s="547"/>
      <c r="G28" s="547"/>
      <c r="H28" s="547"/>
      <c r="I28" s="547"/>
      <c r="J28" s="262"/>
      <c r="K28" s="281"/>
    </row>
    <row r="29" spans="1:12" s="76" customFormat="1" ht="15" customHeight="1">
      <c r="A29" s="546" t="s">
        <v>224</v>
      </c>
      <c r="B29" s="547"/>
      <c r="C29" s="547"/>
      <c r="D29" s="547"/>
      <c r="E29" s="547"/>
      <c r="F29" s="547"/>
      <c r="G29" s="547"/>
      <c r="H29" s="547"/>
      <c r="I29" s="547"/>
      <c r="J29" s="262"/>
      <c r="K29" s="281"/>
    </row>
    <row r="30" spans="1:12" ht="15" customHeight="1">
      <c r="A30" s="482" t="s">
        <v>130</v>
      </c>
      <c r="B30" s="541"/>
      <c r="C30" s="541"/>
      <c r="D30" s="541"/>
      <c r="E30" s="541"/>
      <c r="F30" s="541"/>
      <c r="G30" s="541"/>
      <c r="H30" s="541"/>
      <c r="I30" s="541"/>
      <c r="J30" s="262"/>
      <c r="K30" s="281"/>
    </row>
    <row r="31" spans="1:12" ht="15" customHeight="1" thickBot="1">
      <c r="A31" s="456" t="s">
        <v>27</v>
      </c>
      <c r="B31" s="508"/>
      <c r="C31" s="508"/>
      <c r="D31" s="508"/>
      <c r="E31" s="508"/>
      <c r="F31" s="508"/>
      <c r="G31" s="508"/>
      <c r="H31" s="508"/>
      <c r="I31" s="508"/>
      <c r="J31" s="193">
        <f>+J22+J23+J24+J25+J26+J27+J28+J29+J30</f>
        <v>0</v>
      </c>
      <c r="K31" s="347">
        <f>+K22+K23+K24+K25+K26+K27+K28+K29+K30</f>
        <v>0</v>
      </c>
    </row>
    <row r="32" spans="1:12" ht="15" customHeight="1" thickBot="1">
      <c r="A32" s="799"/>
      <c r="B32" s="799"/>
      <c r="C32" s="799"/>
      <c r="D32" s="799"/>
      <c r="E32" s="799"/>
      <c r="F32" s="799"/>
      <c r="G32" s="799"/>
      <c r="H32" s="799"/>
      <c r="I32" s="799"/>
      <c r="J32" s="799"/>
      <c r="K32" s="799"/>
    </row>
    <row r="33" spans="1:11" ht="13.5" thickBot="1">
      <c r="A33" s="793" t="s">
        <v>307</v>
      </c>
      <c r="B33" s="794"/>
      <c r="C33" s="794"/>
      <c r="D33" s="794"/>
      <c r="E33" s="794"/>
      <c r="F33" s="794"/>
      <c r="G33" s="794"/>
      <c r="H33" s="794"/>
      <c r="I33" s="794"/>
      <c r="J33" s="379"/>
      <c r="K33" s="380"/>
    </row>
    <row r="34" spans="1:11" ht="15" customHeight="1" thickBot="1"/>
    <row r="35" spans="1:11" ht="24.75" customHeight="1" thickBot="1">
      <c r="A35" s="795" t="s">
        <v>187</v>
      </c>
      <c r="B35" s="796"/>
      <c r="C35" s="796"/>
      <c r="D35" s="796"/>
      <c r="E35" s="796"/>
      <c r="F35" s="796"/>
      <c r="G35" s="796"/>
      <c r="H35" s="796"/>
      <c r="I35" s="796"/>
      <c r="J35" s="797"/>
      <c r="K35" s="798"/>
    </row>
    <row r="37" spans="1:11" ht="6.75" customHeight="1"/>
  </sheetData>
  <sheetProtection algorithmName="SHA-512" hashValue="UGIXQb4Du3JC437RQc0DL693Z9z6dL10qQeULbAlqMnVOh/EgfZGh/wv0KZL+mR59YZDzK8XM8pqpRoRM640JA==" saltValue="86aWsZ+8tiXSotC1O8zP/w==" spinCount="100000" sheet="1" objects="1" scenarios="1" selectLockedCells="1"/>
  <mergeCells count="29">
    <mergeCell ref="A33:I33"/>
    <mergeCell ref="A35:I35"/>
    <mergeCell ref="J35:K35"/>
    <mergeCell ref="A30:I30"/>
    <mergeCell ref="A31:I31"/>
    <mergeCell ref="A32:K32"/>
    <mergeCell ref="A18:I18"/>
    <mergeCell ref="A19:I19"/>
    <mergeCell ref="A21:I21"/>
    <mergeCell ref="A22:I22"/>
    <mergeCell ref="A26:I26"/>
    <mergeCell ref="A27:I27"/>
    <mergeCell ref="A23:I23"/>
    <mergeCell ref="A24:I24"/>
    <mergeCell ref="A28:I28"/>
    <mergeCell ref="A29:I29"/>
    <mergeCell ref="A25:I25"/>
    <mergeCell ref="A1:K1"/>
    <mergeCell ref="J6:K6"/>
    <mergeCell ref="A4:K4"/>
    <mergeCell ref="A9:I9"/>
    <mergeCell ref="A10:I10"/>
    <mergeCell ref="A15:I15"/>
    <mergeCell ref="A17:I17"/>
    <mergeCell ref="A11:I11"/>
    <mergeCell ref="A12:I12"/>
    <mergeCell ref="A16:I16"/>
    <mergeCell ref="A13:I13"/>
    <mergeCell ref="A14:I1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M44"/>
  <sheetViews>
    <sheetView showGridLines="0" topLeftCell="A7" zoomScaleNormal="100" workbookViewId="0">
      <selection activeCell="H33" sqref="H33"/>
    </sheetView>
  </sheetViews>
  <sheetFormatPr defaultColWidth="9.140625" defaultRowHeight="12.75"/>
  <cols>
    <col min="1" max="3" width="6.7109375" style="31" customWidth="1"/>
    <col min="4" max="4" width="7.28515625" style="31" customWidth="1"/>
    <col min="5" max="5" width="7.5703125" style="31" customWidth="1"/>
    <col min="6" max="6" width="4.5703125" style="31" customWidth="1"/>
    <col min="7" max="7" width="9.85546875" style="68" customWidth="1"/>
    <col min="8" max="8" width="10" style="31" customWidth="1"/>
    <col min="9" max="12" width="9.42578125" style="31" customWidth="1"/>
    <col min="13" max="16384" width="9.140625" style="31"/>
  </cols>
  <sheetData>
    <row r="1" spans="1:13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685"/>
    </row>
    <row r="2" spans="1:13" s="29" customFormat="1" ht="21" customHeight="1">
      <c r="A2" s="261"/>
      <c r="B2" s="261"/>
      <c r="C2" s="261"/>
      <c r="D2" s="261"/>
      <c r="E2" s="261"/>
      <c r="F2" s="261"/>
      <c r="G2" s="261"/>
      <c r="H2" s="261"/>
      <c r="I2" s="261"/>
      <c r="J2" s="250"/>
      <c r="K2" s="250"/>
      <c r="L2" s="250"/>
    </row>
    <row r="3" spans="1:13" ht="21" customHeight="1" thickBot="1">
      <c r="A3" s="30"/>
      <c r="B3" s="30"/>
      <c r="C3" s="30"/>
      <c r="D3" s="30"/>
      <c r="E3" s="30"/>
      <c r="G3" s="31"/>
    </row>
    <row r="4" spans="1:13" s="37" customFormat="1" ht="30.75" customHeight="1" thickBot="1">
      <c r="A4" s="463" t="s">
        <v>319</v>
      </c>
      <c r="B4" s="464"/>
      <c r="C4" s="464"/>
      <c r="D4" s="464"/>
      <c r="E4" s="464"/>
      <c r="F4" s="464"/>
      <c r="G4" s="464"/>
      <c r="H4" s="464"/>
      <c r="I4" s="464"/>
      <c r="J4" s="464"/>
      <c r="K4" s="560"/>
      <c r="L4" s="561"/>
      <c r="M4" s="38"/>
    </row>
    <row r="5" spans="1:13" s="75" customFormat="1" ht="30.75" customHeight="1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73"/>
      <c r="L5" s="73"/>
    </row>
    <row r="6" spans="1:13" ht="21.75" customHeight="1" thickBot="1">
      <c r="A6" s="259"/>
      <c r="B6" s="259"/>
      <c r="C6" s="259"/>
      <c r="D6" s="259"/>
      <c r="E6" s="259"/>
      <c r="F6" s="259"/>
      <c r="G6" s="259"/>
      <c r="H6" s="257">
        <v>2011</v>
      </c>
      <c r="I6" s="258">
        <v>2012</v>
      </c>
      <c r="J6" s="145">
        <v>2013</v>
      </c>
      <c r="K6" s="145">
        <v>2014</v>
      </c>
      <c r="L6" s="146">
        <v>2015</v>
      </c>
    </row>
    <row r="7" spans="1:13" ht="17.25" customHeight="1" thickBot="1">
      <c r="A7" s="733" t="s">
        <v>160</v>
      </c>
      <c r="B7" s="558"/>
      <c r="C7" s="558"/>
      <c r="D7" s="558"/>
      <c r="E7" s="558"/>
      <c r="F7" s="792"/>
      <c r="G7" s="792"/>
      <c r="H7" s="792"/>
      <c r="I7" s="792"/>
      <c r="J7" s="792"/>
      <c r="K7" s="792"/>
      <c r="L7" s="803"/>
    </row>
    <row r="8" spans="1:13" ht="15" customHeight="1">
      <c r="A8" s="549" t="s">
        <v>61</v>
      </c>
      <c r="B8" s="550"/>
      <c r="C8" s="550"/>
      <c r="D8" s="550"/>
      <c r="E8" s="550"/>
      <c r="F8" s="550"/>
      <c r="G8" s="147" t="s">
        <v>67</v>
      </c>
      <c r="H8" s="165"/>
      <c r="I8" s="165"/>
      <c r="J8" s="165"/>
      <c r="K8" s="165"/>
      <c r="L8" s="4"/>
    </row>
    <row r="9" spans="1:13" ht="15" customHeight="1">
      <c r="A9" s="532" t="s">
        <v>62</v>
      </c>
      <c r="B9" s="533"/>
      <c r="C9" s="533"/>
      <c r="D9" s="533"/>
      <c r="E9" s="533"/>
      <c r="F9" s="533"/>
      <c r="G9" s="148" t="s">
        <v>68</v>
      </c>
      <c r="H9" s="3"/>
      <c r="I9" s="3"/>
      <c r="J9" s="3"/>
      <c r="K9" s="3"/>
      <c r="L9" s="281"/>
    </row>
    <row r="10" spans="1:13" ht="15" customHeight="1">
      <c r="A10" s="532" t="s">
        <v>63</v>
      </c>
      <c r="B10" s="533"/>
      <c r="C10" s="533"/>
      <c r="D10" s="533"/>
      <c r="E10" s="533"/>
      <c r="F10" s="533"/>
      <c r="G10" s="148" t="s">
        <v>69</v>
      </c>
      <c r="H10" s="275"/>
      <c r="I10" s="275"/>
      <c r="J10" s="275"/>
      <c r="K10" s="275"/>
      <c r="L10" s="281"/>
    </row>
    <row r="11" spans="1:13" ht="15" customHeight="1">
      <c r="A11" s="532" t="s">
        <v>292</v>
      </c>
      <c r="B11" s="533"/>
      <c r="C11" s="533"/>
      <c r="D11" s="533"/>
      <c r="E11" s="533"/>
      <c r="F11" s="595"/>
      <c r="G11" s="285" t="s">
        <v>70</v>
      </c>
      <c r="H11" s="217"/>
      <c r="I11" s="217"/>
      <c r="J11" s="217"/>
      <c r="K11" s="217"/>
      <c r="L11" s="218"/>
    </row>
    <row r="12" spans="1:13" ht="15" customHeight="1">
      <c r="A12" s="532" t="s">
        <v>225</v>
      </c>
      <c r="B12" s="533"/>
      <c r="C12" s="533"/>
      <c r="D12" s="533"/>
      <c r="E12" s="533"/>
      <c r="F12" s="595"/>
      <c r="G12" s="285" t="s">
        <v>71</v>
      </c>
      <c r="H12" s="217"/>
      <c r="I12" s="217"/>
      <c r="J12" s="217"/>
      <c r="K12" s="217"/>
      <c r="L12" s="218"/>
    </row>
    <row r="13" spans="1:13" ht="15" customHeight="1">
      <c r="A13" s="532" t="s">
        <v>253</v>
      </c>
      <c r="B13" s="533"/>
      <c r="C13" s="533"/>
      <c r="D13" s="533"/>
      <c r="E13" s="533"/>
      <c r="F13" s="533"/>
      <c r="G13" s="285" t="s">
        <v>72</v>
      </c>
      <c r="H13" s="217"/>
      <c r="I13" s="217"/>
      <c r="J13" s="217"/>
      <c r="K13" s="217"/>
      <c r="L13" s="218"/>
    </row>
    <row r="14" spans="1:13" ht="15" customHeight="1">
      <c r="A14" s="532" t="s">
        <v>254</v>
      </c>
      <c r="B14" s="533"/>
      <c r="C14" s="533"/>
      <c r="D14" s="533"/>
      <c r="E14" s="533"/>
      <c r="F14" s="595"/>
      <c r="G14" s="285" t="s">
        <v>111</v>
      </c>
      <c r="H14" s="217"/>
      <c r="I14" s="217"/>
      <c r="J14" s="217"/>
      <c r="K14" s="217"/>
      <c r="L14" s="218"/>
    </row>
    <row r="15" spans="1:13" ht="19.5" customHeight="1" thickBot="1">
      <c r="A15" s="576" t="s">
        <v>162</v>
      </c>
      <c r="B15" s="596"/>
      <c r="C15" s="596"/>
      <c r="D15" s="596"/>
      <c r="E15" s="596"/>
      <c r="F15" s="596"/>
      <c r="G15" s="149" t="s">
        <v>264</v>
      </c>
      <c r="H15" s="277">
        <f>H8+H9+H10+H11+H12+H13+H14</f>
        <v>0</v>
      </c>
      <c r="I15" s="277">
        <f>I8+I9+I10+I11+I12+I13+I14</f>
        <v>0</v>
      </c>
      <c r="J15" s="277">
        <f>J8+J9+J10+J11+J12+J13+J14</f>
        <v>0</v>
      </c>
      <c r="K15" s="277">
        <f t="shared" ref="K15:L15" si="0">K8+K9+K10+K11+K12+K13+K14</f>
        <v>0</v>
      </c>
      <c r="L15" s="278">
        <f t="shared" si="0"/>
        <v>0</v>
      </c>
    </row>
    <row r="16" spans="1:13" ht="27.75" customHeight="1" thickBot="1">
      <c r="A16" s="733" t="s">
        <v>161</v>
      </c>
      <c r="B16" s="558"/>
      <c r="C16" s="558"/>
      <c r="D16" s="558"/>
      <c r="E16" s="558"/>
      <c r="F16" s="792"/>
      <c r="G16" s="792"/>
      <c r="H16" s="792"/>
      <c r="I16" s="792"/>
      <c r="J16" s="792"/>
      <c r="K16" s="792"/>
      <c r="L16" s="803"/>
    </row>
    <row r="17" spans="1:12" ht="15" customHeight="1">
      <c r="A17" s="538" t="s">
        <v>174</v>
      </c>
      <c r="B17" s="606"/>
      <c r="C17" s="606"/>
      <c r="D17" s="606"/>
      <c r="E17" s="606"/>
      <c r="F17" s="606"/>
      <c r="G17" s="150" t="s">
        <v>157</v>
      </c>
      <c r="H17" s="165"/>
      <c r="I17" s="165"/>
      <c r="J17" s="165"/>
      <c r="K17" s="165"/>
      <c r="L17" s="4"/>
    </row>
    <row r="18" spans="1:12" ht="15" customHeight="1">
      <c r="A18" s="473" t="s">
        <v>163</v>
      </c>
      <c r="B18" s="474"/>
      <c r="C18" s="474"/>
      <c r="D18" s="474"/>
      <c r="E18" s="474"/>
      <c r="F18" s="474"/>
      <c r="G18" s="148" t="s">
        <v>142</v>
      </c>
      <c r="H18" s="3"/>
      <c r="I18" s="3"/>
      <c r="J18" s="3"/>
      <c r="K18" s="3"/>
      <c r="L18" s="281"/>
    </row>
    <row r="19" spans="1:12" ht="15" customHeight="1">
      <c r="A19" s="473" t="s">
        <v>64</v>
      </c>
      <c r="B19" s="474"/>
      <c r="C19" s="474"/>
      <c r="D19" s="474"/>
      <c r="E19" s="474"/>
      <c r="F19" s="474"/>
      <c r="G19" s="148" t="s">
        <v>124</v>
      </c>
      <c r="H19" s="3"/>
      <c r="I19" s="3"/>
      <c r="J19" s="3"/>
      <c r="K19" s="3"/>
      <c r="L19" s="281"/>
    </row>
    <row r="20" spans="1:12" ht="15" customHeight="1">
      <c r="A20" s="473" t="s">
        <v>110</v>
      </c>
      <c r="B20" s="474"/>
      <c r="C20" s="474"/>
      <c r="D20" s="474"/>
      <c r="E20" s="474"/>
      <c r="F20" s="474"/>
      <c r="G20" s="148" t="s">
        <v>158</v>
      </c>
      <c r="H20" s="3"/>
      <c r="I20" s="3"/>
      <c r="J20" s="3"/>
      <c r="K20" s="3"/>
      <c r="L20" s="281"/>
    </row>
    <row r="21" spans="1:12" ht="15" customHeight="1">
      <c r="A21" s="473" t="s">
        <v>293</v>
      </c>
      <c r="B21" s="474"/>
      <c r="C21" s="474"/>
      <c r="D21" s="474"/>
      <c r="E21" s="474"/>
      <c r="F21" s="474"/>
      <c r="G21" s="285" t="s">
        <v>159</v>
      </c>
      <c r="H21" s="212"/>
      <c r="I21" s="212"/>
      <c r="J21" s="212"/>
      <c r="K21" s="212"/>
      <c r="L21" s="218"/>
    </row>
    <row r="22" spans="1:12" ht="15" customHeight="1">
      <c r="A22" s="473" t="s">
        <v>226</v>
      </c>
      <c r="B22" s="474"/>
      <c r="C22" s="474"/>
      <c r="D22" s="474"/>
      <c r="E22" s="474"/>
      <c r="F22" s="474"/>
      <c r="G22" s="285" t="s">
        <v>189</v>
      </c>
      <c r="H22" s="212"/>
      <c r="I22" s="212"/>
      <c r="J22" s="212"/>
      <c r="K22" s="212"/>
      <c r="L22" s="218"/>
    </row>
    <row r="23" spans="1:12" ht="15" customHeight="1">
      <c r="A23" s="473" t="s">
        <v>255</v>
      </c>
      <c r="B23" s="474"/>
      <c r="C23" s="474"/>
      <c r="D23" s="474"/>
      <c r="E23" s="474"/>
      <c r="F23" s="474"/>
      <c r="G23" s="285" t="s">
        <v>190</v>
      </c>
      <c r="H23" s="212"/>
      <c r="I23" s="212"/>
      <c r="J23" s="212"/>
      <c r="K23" s="212"/>
      <c r="L23" s="218"/>
    </row>
    <row r="24" spans="1:12" ht="15" customHeight="1">
      <c r="A24" s="532" t="s">
        <v>212</v>
      </c>
      <c r="B24" s="533"/>
      <c r="C24" s="533"/>
      <c r="D24" s="533"/>
      <c r="E24" s="533"/>
      <c r="F24" s="595"/>
      <c r="G24" s="285" t="s">
        <v>215</v>
      </c>
      <c r="H24" s="212"/>
      <c r="I24" s="212"/>
      <c r="J24" s="212"/>
      <c r="K24" s="212"/>
      <c r="L24" s="218"/>
    </row>
    <row r="25" spans="1:12" ht="20.25" customHeight="1" thickBot="1">
      <c r="A25" s="456" t="s">
        <v>65</v>
      </c>
      <c r="B25" s="457"/>
      <c r="C25" s="457"/>
      <c r="D25" s="457"/>
      <c r="E25" s="457"/>
      <c r="F25" s="457"/>
      <c r="G25" s="149" t="s">
        <v>265</v>
      </c>
      <c r="H25" s="277">
        <f>H17+H18+H19+H20+H21+H22+H23+H24</f>
        <v>0</v>
      </c>
      <c r="I25" s="277">
        <f>I17+I18+I19+I20+I21+I22+I23+I24</f>
        <v>0</v>
      </c>
      <c r="J25" s="277">
        <f>J17+J18+J19+J20+J21+J22+J23+J24</f>
        <v>0</v>
      </c>
      <c r="K25" s="277">
        <f t="shared" ref="K25:L25" si="1">K17+K18+K19+K20+K21+K22+K23+K24</f>
        <v>0</v>
      </c>
      <c r="L25" s="278">
        <f t="shared" si="1"/>
        <v>0</v>
      </c>
    </row>
    <row r="26" spans="1:12" ht="20.25" customHeight="1">
      <c r="A26" s="312"/>
      <c r="B26" s="312"/>
      <c r="C26" s="312"/>
      <c r="D26" s="312"/>
      <c r="E26" s="312"/>
      <c r="F26" s="312"/>
      <c r="G26" s="153"/>
      <c r="H26" s="153"/>
      <c r="I26" s="153"/>
      <c r="J26" s="153"/>
      <c r="K26" s="153"/>
      <c r="L26" s="153"/>
    </row>
    <row r="27" spans="1:12" ht="16.5" customHeight="1" thickBot="1">
      <c r="A27" s="733" t="s">
        <v>122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9"/>
    </row>
    <row r="28" spans="1:12" ht="20.25" customHeight="1">
      <c r="A28" s="538" t="s">
        <v>175</v>
      </c>
      <c r="B28" s="606"/>
      <c r="C28" s="606"/>
      <c r="D28" s="606"/>
      <c r="E28" s="606"/>
      <c r="F28" s="606"/>
      <c r="G28" s="147" t="s">
        <v>216</v>
      </c>
      <c r="H28" s="165"/>
      <c r="I28" s="165"/>
      <c r="J28" s="165"/>
      <c r="K28" s="165"/>
      <c r="L28" s="4"/>
    </row>
    <row r="29" spans="1:12" ht="15" customHeight="1">
      <c r="A29" s="473" t="s">
        <v>256</v>
      </c>
      <c r="B29" s="474"/>
      <c r="C29" s="474"/>
      <c r="D29" s="474"/>
      <c r="E29" s="474"/>
      <c r="F29" s="474"/>
      <c r="G29" s="148" t="s">
        <v>266</v>
      </c>
      <c r="H29" s="357" t="str">
        <f>IF(H28&lt;&gt;0,(H15-H25)/H28,"")</f>
        <v/>
      </c>
      <c r="I29" s="357" t="str">
        <f>IF(I28&lt;&gt;0,(I15-I25)/I28,"")</f>
        <v/>
      </c>
      <c r="J29" s="357" t="str">
        <f>IF(J28&lt;&gt;0,(J15-J25)/J28,"")</f>
        <v/>
      </c>
      <c r="K29" s="357" t="str">
        <f t="shared" ref="K29" si="2">IF(K28&lt;&gt;0,(K15-K25)/K28,"")</f>
        <v/>
      </c>
      <c r="L29" s="358" t="str">
        <f>IF(L28&lt;&gt;0,(L15-L25)/L28,"")</f>
        <v/>
      </c>
    </row>
    <row r="30" spans="1:12" ht="21.75" customHeight="1" thickBot="1">
      <c r="A30" s="536" t="s">
        <v>283</v>
      </c>
      <c r="B30" s="747"/>
      <c r="C30" s="747"/>
      <c r="D30" s="747"/>
      <c r="E30" s="747"/>
      <c r="F30" s="747"/>
      <c r="G30" s="149" t="s">
        <v>294</v>
      </c>
      <c r="H30" s="359" t="str">
        <f>IF(H28&lt;&gt;0,(H15-H25-H12+H22)/H28,"")</f>
        <v/>
      </c>
      <c r="I30" s="359" t="str">
        <f t="shared" ref="I30:L30" si="3">IF(I28&lt;&gt;0,(I15-I25-I12+I22)/I28,"")</f>
        <v/>
      </c>
      <c r="J30" s="359" t="str">
        <f>IF(J28&lt;&gt;0,(J15-J25-J12+J22)/J28,"")</f>
        <v/>
      </c>
      <c r="K30" s="359" t="str">
        <f>IF(K28&lt;&gt;0,(K15-K25-K12+K22)/K28,"")</f>
        <v/>
      </c>
      <c r="L30" s="360" t="str">
        <f t="shared" si="3"/>
        <v/>
      </c>
    </row>
    <row r="31" spans="1:12" ht="24" customHeight="1" thickBot="1">
      <c r="A31" s="741" t="s">
        <v>260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1"/>
    </row>
    <row r="32" spans="1:12" ht="15" customHeight="1">
      <c r="A32" s="549" t="s">
        <v>213</v>
      </c>
      <c r="B32" s="550"/>
      <c r="C32" s="550"/>
      <c r="D32" s="550"/>
      <c r="E32" s="550"/>
      <c r="F32" s="628"/>
      <c r="G32" s="147" t="s">
        <v>217</v>
      </c>
      <c r="H32" s="165"/>
      <c r="I32" s="165"/>
      <c r="J32" s="165"/>
      <c r="K32" s="165"/>
      <c r="L32" s="4"/>
    </row>
    <row r="33" spans="1:12" ht="15" customHeight="1" thickBot="1">
      <c r="A33" s="800" t="s">
        <v>214</v>
      </c>
      <c r="B33" s="801"/>
      <c r="C33" s="801"/>
      <c r="D33" s="801"/>
      <c r="E33" s="801"/>
      <c r="F33" s="802"/>
      <c r="G33" s="149" t="s">
        <v>218</v>
      </c>
      <c r="H33" s="381"/>
      <c r="I33" s="329"/>
      <c r="J33" s="329"/>
      <c r="K33" s="329"/>
      <c r="L33" s="335"/>
    </row>
    <row r="34" spans="1:12" ht="15" customHeight="1">
      <c r="A34" s="260"/>
      <c r="B34" s="260"/>
      <c r="C34" s="260"/>
      <c r="D34" s="260"/>
      <c r="E34" s="260"/>
      <c r="F34" s="260"/>
      <c r="G34" s="153"/>
    </row>
    <row r="35" spans="1:12" ht="15" customHeight="1" thickBot="1">
      <c r="A35" s="733" t="s">
        <v>123</v>
      </c>
      <c r="B35" s="558"/>
      <c r="C35" s="558"/>
      <c r="D35" s="558"/>
      <c r="E35" s="558"/>
      <c r="F35" s="792"/>
      <c r="G35" s="792"/>
      <c r="H35" s="792"/>
      <c r="I35" s="792"/>
      <c r="J35" s="792"/>
      <c r="K35" s="792"/>
      <c r="L35" s="803"/>
    </row>
    <row r="36" spans="1:12" ht="23.25" customHeight="1">
      <c r="A36" s="538" t="s">
        <v>175</v>
      </c>
      <c r="B36" s="606"/>
      <c r="C36" s="606"/>
      <c r="D36" s="606"/>
      <c r="E36" s="606"/>
      <c r="F36" s="606"/>
      <c r="G36" s="147" t="s">
        <v>219</v>
      </c>
      <c r="H36" s="165"/>
      <c r="I36" s="165"/>
      <c r="J36" s="165"/>
      <c r="K36" s="165"/>
      <c r="L36" s="4"/>
    </row>
    <row r="37" spans="1:12" ht="20.100000000000001" customHeight="1">
      <c r="A37" s="473" t="s">
        <v>259</v>
      </c>
      <c r="B37" s="474"/>
      <c r="C37" s="474"/>
      <c r="D37" s="474"/>
      <c r="E37" s="474"/>
      <c r="F37" s="474"/>
      <c r="G37" s="148" t="s">
        <v>267</v>
      </c>
      <c r="H37" s="263"/>
      <c r="I37" s="357" t="str">
        <f>IF(I36&lt;&gt;0,(I15-I25+(I32-H32)-(I33-H33))/I36,"")</f>
        <v/>
      </c>
      <c r="J37" s="357" t="str">
        <f>IF(J36&lt;&gt;0,(J15-J25+(J32-I32)-(J33-I33))/J36,"")</f>
        <v/>
      </c>
      <c r="K37" s="357" t="str">
        <f>IF(K36&lt;&gt;0,(K15-K25+(K32-J32)-(K33-J33))/K36,"")</f>
        <v/>
      </c>
      <c r="L37" s="358" t="str">
        <f>IF(L36&lt;&gt;0,(L15-L25+(L32-K32)-(L33-K33))/L36,"")</f>
        <v/>
      </c>
    </row>
    <row r="38" spans="1:12" ht="20.100000000000001" customHeight="1" thickBot="1">
      <c r="A38" s="536" t="s">
        <v>283</v>
      </c>
      <c r="B38" s="747"/>
      <c r="C38" s="747"/>
      <c r="D38" s="747"/>
      <c r="E38" s="747"/>
      <c r="F38" s="747"/>
      <c r="G38" s="149" t="s">
        <v>295</v>
      </c>
      <c r="H38" s="151"/>
      <c r="I38" s="359" t="str">
        <f>IF(I36&lt;&gt;0,(I15-I25-I12+I22+(I32-H32)-(I33-H33))/I36,"")</f>
        <v/>
      </c>
      <c r="J38" s="359" t="str">
        <f>IF(J36&lt;&gt;0,(J15-J25-J12+J22+(J32-I32)-(J33-I33))/J36,"")</f>
        <v/>
      </c>
      <c r="K38" s="359" t="str">
        <f>IF(K36&lt;&gt;0,(K15-K25-K12+K22+(K32-J32)-(K33-J33))/K36,"")</f>
        <v/>
      </c>
      <c r="L38" s="360" t="str">
        <f>IF(L36&lt;&gt;0,(L15-L25-L12+L22+(L32-K32)-(L33-K33))/L36,"")</f>
        <v/>
      </c>
    </row>
    <row r="39" spans="1:12" ht="27" customHeight="1" thickBot="1">
      <c r="A39" s="260"/>
      <c r="B39" s="260"/>
      <c r="C39" s="260"/>
      <c r="D39" s="260"/>
      <c r="E39" s="260"/>
      <c r="F39" s="260"/>
      <c r="G39" s="260"/>
      <c r="H39" s="154"/>
      <c r="I39" s="154"/>
      <c r="J39" s="154"/>
      <c r="K39" s="154"/>
      <c r="L39" s="128"/>
    </row>
    <row r="40" spans="1:12" ht="15" customHeight="1" thickBot="1">
      <c r="D40" s="155">
        <v>2014</v>
      </c>
      <c r="E40" s="156">
        <v>2015</v>
      </c>
    </row>
    <row r="41" spans="1:12" ht="15" customHeight="1" thickBot="1">
      <c r="A41" s="733" t="s">
        <v>146</v>
      </c>
      <c r="B41" s="558"/>
      <c r="C41" s="558"/>
      <c r="D41" s="558"/>
      <c r="E41" s="558"/>
      <c r="F41" s="792"/>
      <c r="G41" s="792"/>
      <c r="H41" s="792"/>
      <c r="I41" s="792"/>
      <c r="J41" s="792"/>
      <c r="K41" s="792"/>
      <c r="L41" s="803"/>
    </row>
    <row r="42" spans="1:12" ht="13.5" customHeight="1">
      <c r="A42" s="549" t="s">
        <v>176</v>
      </c>
      <c r="B42" s="550"/>
      <c r="C42" s="628"/>
      <c r="D42" s="194"/>
      <c r="E42" s="195"/>
      <c r="G42" s="31"/>
    </row>
    <row r="43" spans="1:12" ht="13.5" customHeight="1" thickBot="1">
      <c r="A43" s="800" t="s">
        <v>177</v>
      </c>
      <c r="B43" s="801"/>
      <c r="C43" s="802"/>
      <c r="D43" s="196"/>
      <c r="E43" s="197"/>
      <c r="G43" s="31"/>
    </row>
    <row r="44" spans="1:12">
      <c r="A44" s="260"/>
      <c r="B44" s="260"/>
      <c r="C44" s="260"/>
      <c r="D44" s="260"/>
      <c r="E44" s="260"/>
      <c r="F44" s="260"/>
      <c r="G44" s="260"/>
      <c r="H44" s="154"/>
      <c r="I44" s="154"/>
      <c r="J44" s="154"/>
      <c r="K44" s="154"/>
      <c r="L44" s="128"/>
    </row>
  </sheetData>
  <sheetProtection algorithmName="SHA-512" hashValue="RFuOHNsI+s1S7qI76bZyVBWZye4KNaUBdPIXdaRCwaWlu1fifN7vxSfOZZ6FXrmPBkrcYyYmPmTph67CDooweA==" saltValue="RUGzfEeCGJDvf0iZ7bpqGA==" spinCount="100000" sheet="1" objects="1" scenarios="1" selectLockedCells="1"/>
  <mergeCells count="35">
    <mergeCell ref="A24:F24"/>
    <mergeCell ref="A25:F25"/>
    <mergeCell ref="A27:L27"/>
    <mergeCell ref="A28:F28"/>
    <mergeCell ref="A41:L41"/>
    <mergeCell ref="A30:F30"/>
    <mergeCell ref="A38:F38"/>
    <mergeCell ref="A31:L31"/>
    <mergeCell ref="A32:F32"/>
    <mergeCell ref="A33:F33"/>
    <mergeCell ref="A35:L35"/>
    <mergeCell ref="A36:F36"/>
    <mergeCell ref="A37:F37"/>
    <mergeCell ref="A29:F29"/>
    <mergeCell ref="A1:L1"/>
    <mergeCell ref="A4:L4"/>
    <mergeCell ref="A7:L7"/>
    <mergeCell ref="A8:F8"/>
    <mergeCell ref="A9:F9"/>
    <mergeCell ref="A12:F12"/>
    <mergeCell ref="A22:F22"/>
    <mergeCell ref="A42:C42"/>
    <mergeCell ref="A43:C43"/>
    <mergeCell ref="A10:F10"/>
    <mergeCell ref="A11:F11"/>
    <mergeCell ref="A13:F13"/>
    <mergeCell ref="A14:F14"/>
    <mergeCell ref="A15:F15"/>
    <mergeCell ref="A16:L16"/>
    <mergeCell ref="A17:F17"/>
    <mergeCell ref="A18:F18"/>
    <mergeCell ref="A19:F19"/>
    <mergeCell ref="A20:F20"/>
    <mergeCell ref="A21:F21"/>
    <mergeCell ref="A23:F2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P35"/>
  <sheetViews>
    <sheetView showGridLines="0" topLeftCell="A6" workbookViewId="0">
      <selection activeCell="H32" sqref="H32"/>
    </sheetView>
  </sheetViews>
  <sheetFormatPr defaultColWidth="9.140625" defaultRowHeight="12.75"/>
  <cols>
    <col min="1" max="5" width="6.7109375" style="31" customWidth="1"/>
    <col min="6" max="6" width="3.7109375" style="31" customWidth="1"/>
    <col min="7" max="7" width="11.85546875" style="68" customWidth="1"/>
    <col min="8" max="9" width="9.42578125" style="31" customWidth="1"/>
    <col min="10" max="10" width="8.7109375" style="31" customWidth="1"/>
    <col min="11" max="11" width="9" style="31" customWidth="1"/>
    <col min="12" max="12" width="9.5703125" style="31" customWidth="1"/>
    <col min="13" max="16384" width="9.140625" style="31"/>
  </cols>
  <sheetData>
    <row r="1" spans="1:12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685"/>
    </row>
    <row r="2" spans="1:12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2" ht="21" customHeight="1" thickBot="1">
      <c r="A3" s="30"/>
      <c r="B3" s="30"/>
      <c r="C3" s="30"/>
      <c r="D3" s="30"/>
      <c r="E3" s="30"/>
      <c r="G3" s="31"/>
    </row>
    <row r="4" spans="1:12" s="37" customFormat="1" ht="30.75" customHeight="1" thickBot="1">
      <c r="A4" s="463" t="s">
        <v>320</v>
      </c>
      <c r="B4" s="464"/>
      <c r="C4" s="464"/>
      <c r="D4" s="464"/>
      <c r="E4" s="464"/>
      <c r="F4" s="464"/>
      <c r="G4" s="464"/>
      <c r="H4" s="464"/>
      <c r="I4" s="464"/>
      <c r="J4" s="464"/>
      <c r="K4" s="560"/>
      <c r="L4" s="561"/>
    </row>
    <row r="5" spans="1:12" s="75" customFormat="1" ht="30.75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3"/>
      <c r="L5" s="73"/>
    </row>
    <row r="6" spans="1:12" ht="21.75" customHeight="1" thickBot="1">
      <c r="A6" s="72"/>
      <c r="B6" s="72"/>
      <c r="C6" s="72"/>
      <c r="D6" s="72"/>
      <c r="E6" s="72"/>
      <c r="F6" s="72"/>
      <c r="G6" s="72"/>
      <c r="H6" s="143">
        <v>2011</v>
      </c>
      <c r="I6" s="144">
        <v>2012</v>
      </c>
      <c r="J6" s="145">
        <v>2013</v>
      </c>
      <c r="K6" s="145">
        <v>2014</v>
      </c>
      <c r="L6" s="146">
        <v>2015</v>
      </c>
    </row>
    <row r="7" spans="1:12" ht="27.75" customHeight="1" thickBot="1">
      <c r="A7" s="733" t="s">
        <v>160</v>
      </c>
      <c r="B7" s="558"/>
      <c r="C7" s="558"/>
      <c r="D7" s="558"/>
      <c r="E7" s="558"/>
      <c r="F7" s="792"/>
      <c r="G7" s="792"/>
      <c r="H7" s="792"/>
      <c r="I7" s="792"/>
      <c r="J7" s="792"/>
      <c r="K7" s="792"/>
      <c r="L7" s="803"/>
    </row>
    <row r="8" spans="1:12" ht="15" customHeight="1">
      <c r="A8" s="549" t="s">
        <v>257</v>
      </c>
      <c r="B8" s="550"/>
      <c r="C8" s="550"/>
      <c r="D8" s="550"/>
      <c r="E8" s="550"/>
      <c r="F8" s="550"/>
      <c r="G8" s="147" t="s">
        <v>67</v>
      </c>
      <c r="H8" s="165"/>
      <c r="I8" s="165"/>
      <c r="J8" s="165"/>
      <c r="K8" s="165"/>
      <c r="L8" s="4"/>
    </row>
    <row r="9" spans="1:12" ht="15" customHeight="1">
      <c r="A9" s="532" t="s">
        <v>292</v>
      </c>
      <c r="B9" s="533"/>
      <c r="C9" s="533"/>
      <c r="D9" s="533"/>
      <c r="E9" s="533"/>
      <c r="F9" s="595"/>
      <c r="G9" s="148" t="s">
        <v>68</v>
      </c>
      <c r="H9" s="245"/>
      <c r="I9" s="245"/>
      <c r="J9" s="245"/>
      <c r="K9" s="245"/>
      <c r="L9" s="248"/>
    </row>
    <row r="10" spans="1:12" ht="15" customHeight="1">
      <c r="A10" s="532" t="s">
        <v>253</v>
      </c>
      <c r="B10" s="533"/>
      <c r="C10" s="533"/>
      <c r="D10" s="533"/>
      <c r="E10" s="533"/>
      <c r="F10" s="595"/>
      <c r="G10" s="216" t="s">
        <v>69</v>
      </c>
      <c r="H10" s="217"/>
      <c r="I10" s="217"/>
      <c r="J10" s="217"/>
      <c r="K10" s="217"/>
      <c r="L10" s="218"/>
    </row>
    <row r="11" spans="1:12" ht="15" customHeight="1">
      <c r="A11" s="532" t="s">
        <v>254</v>
      </c>
      <c r="B11" s="533"/>
      <c r="C11" s="533"/>
      <c r="D11" s="533"/>
      <c r="E11" s="533"/>
      <c r="F11" s="595"/>
      <c r="G11" s="216" t="s">
        <v>70</v>
      </c>
      <c r="H11" s="217"/>
      <c r="I11" s="217"/>
      <c r="J11" s="217"/>
      <c r="K11" s="217"/>
      <c r="L11" s="218"/>
    </row>
    <row r="12" spans="1:12" ht="15" customHeight="1" thickBot="1">
      <c r="A12" s="576" t="s">
        <v>162</v>
      </c>
      <c r="B12" s="596"/>
      <c r="C12" s="596"/>
      <c r="D12" s="596"/>
      <c r="E12" s="596"/>
      <c r="F12" s="596"/>
      <c r="G12" s="149" t="s">
        <v>188</v>
      </c>
      <c r="H12" s="246">
        <f>+H8+H9+H10+H11</f>
        <v>0</v>
      </c>
      <c r="I12" s="246">
        <f>+I8+I9+I10+I11</f>
        <v>0</v>
      </c>
      <c r="J12" s="246">
        <f>+J8+J9+J10+J11</f>
        <v>0</v>
      </c>
      <c r="K12" s="246">
        <f>+K8+K9+K10+K11</f>
        <v>0</v>
      </c>
      <c r="L12" s="247">
        <f>+L8+L9+L10+L11</f>
        <v>0</v>
      </c>
    </row>
    <row r="13" spans="1:12" ht="27.75" customHeight="1" thickBot="1">
      <c r="A13" s="733" t="s">
        <v>161</v>
      </c>
      <c r="B13" s="558"/>
      <c r="C13" s="558"/>
      <c r="D13" s="558"/>
      <c r="E13" s="558"/>
      <c r="F13" s="792"/>
      <c r="G13" s="792"/>
      <c r="H13" s="792"/>
      <c r="I13" s="792"/>
      <c r="J13" s="792"/>
      <c r="K13" s="792"/>
      <c r="L13" s="803"/>
    </row>
    <row r="14" spans="1:12" ht="15" customHeight="1">
      <c r="A14" s="538" t="s">
        <v>66</v>
      </c>
      <c r="B14" s="606"/>
      <c r="C14" s="606"/>
      <c r="D14" s="606"/>
      <c r="E14" s="606"/>
      <c r="F14" s="606"/>
      <c r="G14" s="150" t="s">
        <v>72</v>
      </c>
      <c r="H14" s="165"/>
      <c r="I14" s="165"/>
      <c r="J14" s="165"/>
      <c r="K14" s="165"/>
      <c r="L14" s="4"/>
    </row>
    <row r="15" spans="1:12" ht="15" customHeight="1">
      <c r="A15" s="473" t="s">
        <v>163</v>
      </c>
      <c r="B15" s="474"/>
      <c r="C15" s="474"/>
      <c r="D15" s="474"/>
      <c r="E15" s="474"/>
      <c r="F15" s="474"/>
      <c r="G15" s="148" t="s">
        <v>111</v>
      </c>
      <c r="H15" s="3"/>
      <c r="I15" s="3"/>
      <c r="J15" s="3"/>
      <c r="K15" s="3"/>
      <c r="L15" s="281"/>
    </row>
    <row r="16" spans="1:12" ht="15" customHeight="1">
      <c r="A16" s="806" t="s">
        <v>167</v>
      </c>
      <c r="B16" s="807"/>
      <c r="C16" s="807"/>
      <c r="D16" s="807"/>
      <c r="E16" s="807"/>
      <c r="F16" s="807"/>
      <c r="G16" s="807"/>
      <c r="H16" s="807"/>
      <c r="I16" s="807"/>
      <c r="J16" s="807"/>
      <c r="K16" s="807"/>
      <c r="L16" s="808"/>
    </row>
    <row r="17" spans="1:16" ht="15" customHeight="1">
      <c r="A17" s="804" t="s">
        <v>270</v>
      </c>
      <c r="B17" s="805"/>
      <c r="C17" s="805"/>
      <c r="D17" s="805"/>
      <c r="E17" s="805"/>
      <c r="F17" s="805"/>
      <c r="G17" s="809"/>
      <c r="H17" s="263"/>
      <c r="I17" s="263"/>
      <c r="J17" s="263"/>
      <c r="K17" s="383"/>
      <c r="L17" s="382"/>
    </row>
    <row r="18" spans="1:16" ht="15" customHeight="1">
      <c r="A18" s="804" t="s">
        <v>258</v>
      </c>
      <c r="B18" s="805"/>
      <c r="C18" s="805"/>
      <c r="D18" s="805"/>
      <c r="E18" s="805"/>
      <c r="F18" s="805"/>
      <c r="G18" s="810"/>
      <c r="H18" s="263"/>
      <c r="I18" s="263"/>
      <c r="J18" s="263"/>
      <c r="K18" s="383"/>
      <c r="L18" s="382"/>
    </row>
    <row r="19" spans="1:16" ht="15" customHeight="1">
      <c r="A19" s="804" t="s">
        <v>271</v>
      </c>
      <c r="B19" s="805"/>
      <c r="C19" s="805"/>
      <c r="D19" s="805"/>
      <c r="E19" s="805"/>
      <c r="F19" s="805"/>
      <c r="G19" s="811"/>
      <c r="H19" s="263"/>
      <c r="I19" s="263"/>
      <c r="J19" s="263"/>
      <c r="K19" s="383"/>
      <c r="L19" s="382"/>
    </row>
    <row r="20" spans="1:16" ht="15" customHeight="1">
      <c r="A20" s="812" t="s">
        <v>293</v>
      </c>
      <c r="B20" s="813"/>
      <c r="C20" s="813"/>
      <c r="D20" s="813"/>
      <c r="E20" s="813"/>
      <c r="F20" s="814"/>
      <c r="G20" s="148" t="s">
        <v>73</v>
      </c>
      <c r="H20" s="269"/>
      <c r="I20" s="269"/>
      <c r="J20" s="269"/>
      <c r="K20" s="269"/>
      <c r="L20" s="281"/>
    </row>
    <row r="21" spans="1:16" ht="15" customHeight="1">
      <c r="A21" s="473" t="s">
        <v>64</v>
      </c>
      <c r="B21" s="474"/>
      <c r="C21" s="474"/>
      <c r="D21" s="474"/>
      <c r="E21" s="474"/>
      <c r="F21" s="474"/>
      <c r="G21" s="148" t="s">
        <v>157</v>
      </c>
      <c r="H21" s="3"/>
      <c r="I21" s="3"/>
      <c r="J21" s="3"/>
      <c r="K21" s="3"/>
      <c r="L21" s="281"/>
      <c r="O21" s="219"/>
    </row>
    <row r="22" spans="1:16" ht="15" customHeight="1">
      <c r="A22" s="473" t="s">
        <v>255</v>
      </c>
      <c r="B22" s="474"/>
      <c r="C22" s="474"/>
      <c r="D22" s="474"/>
      <c r="E22" s="474"/>
      <c r="F22" s="474"/>
      <c r="G22" s="340" t="s">
        <v>142</v>
      </c>
      <c r="H22" s="212"/>
      <c r="I22" s="212"/>
      <c r="J22" s="212"/>
      <c r="K22" s="212"/>
      <c r="L22" s="218"/>
      <c r="O22" s="219"/>
    </row>
    <row r="23" spans="1:16" ht="15" customHeight="1">
      <c r="A23" s="532" t="s">
        <v>212</v>
      </c>
      <c r="B23" s="533"/>
      <c r="C23" s="533"/>
      <c r="D23" s="533"/>
      <c r="E23" s="533"/>
      <c r="F23" s="595"/>
      <c r="G23" s="340" t="s">
        <v>124</v>
      </c>
      <c r="H23" s="212"/>
      <c r="I23" s="212"/>
      <c r="J23" s="212"/>
      <c r="K23" s="212"/>
      <c r="L23" s="218"/>
      <c r="O23" s="219"/>
    </row>
    <row r="24" spans="1:16" ht="21.75" customHeight="1" thickBot="1">
      <c r="A24" s="456" t="s">
        <v>65</v>
      </c>
      <c r="B24" s="457"/>
      <c r="C24" s="457"/>
      <c r="D24" s="457"/>
      <c r="E24" s="457"/>
      <c r="F24" s="457"/>
      <c r="G24" s="149" t="s">
        <v>220</v>
      </c>
      <c r="H24" s="237">
        <f>+H14+H15+H20+H21+H22+H23</f>
        <v>0</v>
      </c>
      <c r="I24" s="237">
        <f>+I14+I15+I20+I21+I22+I23</f>
        <v>0</v>
      </c>
      <c r="J24" s="237">
        <f t="shared" ref="J24" si="0">+J14+J15+J20+J21+J22+J23</f>
        <v>0</v>
      </c>
      <c r="K24" s="237">
        <f>+K14+K15+K20+K21+K22+K23</f>
        <v>0</v>
      </c>
      <c r="L24" s="90">
        <f>+L14+L15+L20+L21+L22+L23</f>
        <v>0</v>
      </c>
    </row>
    <row r="25" spans="1:16" ht="27.75" customHeight="1" thickBot="1">
      <c r="A25" s="733" t="s">
        <v>122</v>
      </c>
      <c r="B25" s="558"/>
      <c r="C25" s="558"/>
      <c r="D25" s="558"/>
      <c r="E25" s="558"/>
      <c r="F25" s="792"/>
      <c r="G25" s="792"/>
      <c r="H25" s="792"/>
      <c r="I25" s="792"/>
      <c r="J25" s="792"/>
      <c r="K25" s="792"/>
      <c r="L25" s="803"/>
    </row>
    <row r="26" spans="1:16" ht="15" customHeight="1">
      <c r="A26" s="538" t="s">
        <v>178</v>
      </c>
      <c r="B26" s="606"/>
      <c r="C26" s="606"/>
      <c r="D26" s="606"/>
      <c r="E26" s="606"/>
      <c r="F26" s="606"/>
      <c r="G26" s="147" t="s">
        <v>159</v>
      </c>
      <c r="H26" s="165"/>
      <c r="I26" s="165"/>
      <c r="J26" s="165"/>
      <c r="K26" s="165"/>
      <c r="L26" s="4"/>
    </row>
    <row r="27" spans="1:16" ht="15" customHeight="1" thickBot="1">
      <c r="A27" s="536" t="s">
        <v>259</v>
      </c>
      <c r="B27" s="747"/>
      <c r="C27" s="747"/>
      <c r="D27" s="747"/>
      <c r="E27" s="747"/>
      <c r="F27" s="747"/>
      <c r="G27" s="149" t="s">
        <v>221</v>
      </c>
      <c r="H27" s="355" t="str">
        <f>IF(H26&lt;&gt;0,(H12-H24)/H26,"")</f>
        <v/>
      </c>
      <c r="I27" s="355" t="str">
        <f>IF(I26&lt;&gt;0,(I12-I24)/I26,"")</f>
        <v/>
      </c>
      <c r="J27" s="355" t="str">
        <f>IF(J26&lt;&gt;0,(J12-J24)/J26,"")</f>
        <v/>
      </c>
      <c r="K27" s="355" t="str">
        <f>IF(K26&lt;&gt;0,(K12-K24)/K26,"")</f>
        <v/>
      </c>
      <c r="L27" s="356" t="str">
        <f>IF(L26&lt;&gt;0,(L12-L24)/L26,"")</f>
        <v/>
      </c>
    </row>
    <row r="28" spans="1:16" ht="27.75" customHeight="1" thickBot="1">
      <c r="A28" s="741" t="s">
        <v>260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1"/>
    </row>
    <row r="29" spans="1:16" ht="15" customHeight="1">
      <c r="A29" s="549" t="s">
        <v>213</v>
      </c>
      <c r="B29" s="550"/>
      <c r="C29" s="550"/>
      <c r="D29" s="550"/>
      <c r="E29" s="550"/>
      <c r="F29" s="628"/>
      <c r="G29" s="147" t="s">
        <v>189</v>
      </c>
      <c r="H29" s="165"/>
      <c r="I29" s="165"/>
      <c r="J29" s="165"/>
      <c r="K29" s="165"/>
      <c r="L29" s="4"/>
      <c r="O29" s="219"/>
      <c r="P29" s="219"/>
    </row>
    <row r="30" spans="1:16" ht="15" customHeight="1" thickBot="1">
      <c r="A30" s="800" t="s">
        <v>214</v>
      </c>
      <c r="B30" s="801"/>
      <c r="C30" s="801"/>
      <c r="D30" s="801"/>
      <c r="E30" s="801"/>
      <c r="F30" s="802"/>
      <c r="G30" s="149" t="s">
        <v>190</v>
      </c>
      <c r="H30" s="381"/>
      <c r="I30" s="244"/>
      <c r="J30" s="214"/>
      <c r="K30" s="192"/>
      <c r="L30" s="186"/>
      <c r="O30" s="219"/>
    </row>
    <row r="31" spans="1:16" ht="27.75" customHeight="1" thickBot="1">
      <c r="A31" s="733" t="s">
        <v>123</v>
      </c>
      <c r="B31" s="558"/>
      <c r="C31" s="558"/>
      <c r="D31" s="558"/>
      <c r="E31" s="558"/>
      <c r="F31" s="792"/>
      <c r="G31" s="792"/>
      <c r="H31" s="792"/>
      <c r="I31" s="792"/>
      <c r="J31" s="792"/>
      <c r="K31" s="792"/>
      <c r="L31" s="803"/>
    </row>
    <row r="32" spans="1:16" ht="15" customHeight="1">
      <c r="A32" s="538" t="s">
        <v>178</v>
      </c>
      <c r="B32" s="606"/>
      <c r="C32" s="606"/>
      <c r="D32" s="606"/>
      <c r="E32" s="606"/>
      <c r="F32" s="606"/>
      <c r="G32" s="147" t="s">
        <v>215</v>
      </c>
      <c r="H32" s="165"/>
      <c r="I32" s="165"/>
      <c r="J32" s="165"/>
      <c r="K32" s="165"/>
      <c r="L32" s="4"/>
      <c r="N32" s="249"/>
    </row>
    <row r="33" spans="1:15" ht="15" customHeight="1" thickBot="1">
      <c r="A33" s="536" t="s">
        <v>259</v>
      </c>
      <c r="B33" s="747"/>
      <c r="C33" s="747"/>
      <c r="D33" s="747"/>
      <c r="E33" s="747"/>
      <c r="F33" s="747"/>
      <c r="G33" s="149" t="s">
        <v>272</v>
      </c>
      <c r="H33" s="151"/>
      <c r="I33" s="355" t="str">
        <f>IF(I32&lt;&gt;0,(I12-I24+(I29-H29)-(I30-H30))/I32,"")</f>
        <v/>
      </c>
      <c r="J33" s="355" t="str">
        <f>IF(J32&lt;&gt;0,(J12-J24+(J29-I29)-(J30-I30))/J32,"")</f>
        <v/>
      </c>
      <c r="K33" s="355" t="str">
        <f>IF(K32&lt;&gt;0,(K12-K24+(K29-J29)-(K30-J30))/K32,"")</f>
        <v/>
      </c>
      <c r="L33" s="356" t="str">
        <f>IF(L32&lt;&gt;0,(L12-L24+(L29-K29)-(L30-K30))/L32,"")</f>
        <v/>
      </c>
      <c r="O33" s="220"/>
    </row>
    <row r="34" spans="1:15" ht="15" customHeight="1">
      <c r="A34" s="152"/>
      <c r="B34" s="152"/>
      <c r="C34" s="152"/>
      <c r="D34" s="152"/>
      <c r="E34" s="152"/>
      <c r="F34" s="152"/>
      <c r="G34" s="153"/>
      <c r="H34" s="154"/>
      <c r="I34" s="154"/>
      <c r="J34" s="154"/>
      <c r="K34" s="154"/>
      <c r="L34" s="128"/>
    </row>
    <row r="35" spans="1:15" ht="13.5" customHeight="1"/>
  </sheetData>
  <sheetProtection algorithmName="SHA-512" hashValue="zmpui2EeRNwAfE3Z4GkYPdyULNft1L507Z0PTVPu7eK+Com15/3wNVa54lCtpdIYU7Cs+gQexvxluvh0ib98lw==" saltValue="5BNmHJJNL0Sb7srqwycgBg==" spinCount="100000" sheet="1" objects="1" scenarios="1" selectLockedCells="1"/>
  <mergeCells count="30">
    <mergeCell ref="A16:L16"/>
    <mergeCell ref="G17:G19"/>
    <mergeCell ref="A10:F10"/>
    <mergeCell ref="A22:F22"/>
    <mergeCell ref="A1:L1"/>
    <mergeCell ref="A4:L4"/>
    <mergeCell ref="A7:L7"/>
    <mergeCell ref="A8:F8"/>
    <mergeCell ref="A9:F9"/>
    <mergeCell ref="A12:F12"/>
    <mergeCell ref="A13:L13"/>
    <mergeCell ref="A14:F14"/>
    <mergeCell ref="A15:F15"/>
    <mergeCell ref="A20:F20"/>
    <mergeCell ref="A21:F21"/>
    <mergeCell ref="A11:F11"/>
    <mergeCell ref="A19:F19"/>
    <mergeCell ref="A17:F17"/>
    <mergeCell ref="A18:F18"/>
    <mergeCell ref="A23:F23"/>
    <mergeCell ref="A31:L31"/>
    <mergeCell ref="A32:F32"/>
    <mergeCell ref="A33:F33"/>
    <mergeCell ref="A30:F30"/>
    <mergeCell ref="A29:F29"/>
    <mergeCell ref="A24:F24"/>
    <mergeCell ref="A25:L25"/>
    <mergeCell ref="A26:F26"/>
    <mergeCell ref="A27:F27"/>
    <mergeCell ref="A28:L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21"/>
  <sheetViews>
    <sheetView showGridLines="0" workbookViewId="0">
      <selection activeCell="I21" sqref="I21:J21"/>
    </sheetView>
  </sheetViews>
  <sheetFormatPr defaultColWidth="9.140625" defaultRowHeight="12.75"/>
  <cols>
    <col min="1" max="1" width="2.7109375" style="31" customWidth="1"/>
    <col min="2" max="8" width="7.85546875" style="31" customWidth="1"/>
    <col min="9" max="10" width="9.7109375" style="31" customWidth="1"/>
    <col min="11" max="16384" width="9.140625" style="31"/>
  </cols>
  <sheetData>
    <row r="1" spans="1:13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3" s="29" customFormat="1" ht="21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21" customHeight="1" thickBot="1">
      <c r="A3" s="30"/>
      <c r="B3" s="30"/>
      <c r="C3" s="30"/>
      <c r="D3" s="30"/>
      <c r="E3" s="30"/>
    </row>
    <row r="4" spans="1:13" s="37" customFormat="1" ht="30.75" customHeight="1" thickBot="1">
      <c r="A4" s="463" t="s">
        <v>179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5"/>
      <c r="M4" s="38"/>
    </row>
    <row r="5" spans="1:13" s="75" customFormat="1" ht="30.75" customHeight="1" thickBot="1">
      <c r="A5" s="72"/>
      <c r="B5" s="72"/>
      <c r="C5" s="72"/>
      <c r="D5" s="72"/>
      <c r="E5" s="72"/>
      <c r="F5" s="72"/>
      <c r="G5" s="72"/>
      <c r="H5" s="72"/>
      <c r="I5" s="73"/>
      <c r="J5" s="73"/>
      <c r="K5" s="74"/>
      <c r="L5" s="74"/>
    </row>
    <row r="6" spans="1:13" s="76" customFormat="1" ht="21.75" customHeight="1" thickBot="1">
      <c r="A6" s="72"/>
      <c r="B6" s="72"/>
      <c r="C6" s="72"/>
      <c r="D6" s="72"/>
      <c r="E6" s="72"/>
      <c r="F6" s="72"/>
      <c r="G6" s="72"/>
      <c r="H6" s="72"/>
      <c r="I6" s="454">
        <v>2014</v>
      </c>
      <c r="J6" s="455"/>
      <c r="K6" s="449">
        <v>2015</v>
      </c>
      <c r="L6" s="450"/>
    </row>
    <row r="7" spans="1:13" ht="21" customHeight="1" thickBot="1">
      <c r="A7" s="452" t="s">
        <v>118</v>
      </c>
      <c r="B7" s="452"/>
      <c r="C7" s="452"/>
      <c r="D7" s="452"/>
      <c r="E7" s="452"/>
      <c r="F7" s="452"/>
      <c r="G7" s="452"/>
      <c r="H7" s="452"/>
      <c r="I7" s="453"/>
      <c r="J7" s="453"/>
      <c r="K7" s="451"/>
      <c r="L7" s="451"/>
    </row>
    <row r="8" spans="1:13" ht="19.5" customHeight="1">
      <c r="A8" s="471" t="s">
        <v>150</v>
      </c>
      <c r="B8" s="472"/>
      <c r="C8" s="472"/>
      <c r="D8" s="472"/>
      <c r="E8" s="472"/>
      <c r="F8" s="472"/>
      <c r="G8" s="472"/>
      <c r="H8" s="472"/>
      <c r="I8" s="466"/>
      <c r="J8" s="466"/>
      <c r="K8" s="466"/>
      <c r="L8" s="467"/>
    </row>
    <row r="9" spans="1:13" ht="19.5" customHeight="1">
      <c r="A9" s="473" t="s">
        <v>119</v>
      </c>
      <c r="B9" s="474"/>
      <c r="C9" s="474"/>
      <c r="D9" s="474"/>
      <c r="E9" s="474"/>
      <c r="F9" s="474"/>
      <c r="G9" s="474"/>
      <c r="H9" s="474"/>
      <c r="I9" s="461"/>
      <c r="J9" s="461"/>
      <c r="K9" s="461"/>
      <c r="L9" s="468"/>
    </row>
    <row r="10" spans="1:13" ht="19.5" customHeight="1">
      <c r="A10" s="459" t="s">
        <v>332</v>
      </c>
      <c r="B10" s="460"/>
      <c r="C10" s="460"/>
      <c r="D10" s="460"/>
      <c r="E10" s="460"/>
      <c r="F10" s="460"/>
      <c r="G10" s="460"/>
      <c r="H10" s="460"/>
      <c r="I10" s="831"/>
      <c r="J10" s="831"/>
      <c r="K10" s="831"/>
      <c r="L10" s="832"/>
    </row>
    <row r="11" spans="1:13" ht="19.5" customHeight="1" thickBot="1">
      <c r="A11" s="456" t="s">
        <v>27</v>
      </c>
      <c r="B11" s="457"/>
      <c r="C11" s="457"/>
      <c r="D11" s="457"/>
      <c r="E11" s="457"/>
      <c r="F11" s="457"/>
      <c r="G11" s="457"/>
      <c r="H11" s="457"/>
      <c r="I11" s="458">
        <f>+I8+I9</f>
        <v>0</v>
      </c>
      <c r="J11" s="458"/>
      <c r="K11" s="458">
        <f>+K8+K9</f>
        <v>0</v>
      </c>
      <c r="L11" s="481"/>
    </row>
    <row r="12" spans="1:13" ht="4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5" spans="1:13" ht="21" customHeight="1" thickBot="1">
      <c r="A15" s="462" t="s">
        <v>180</v>
      </c>
      <c r="B15" s="462"/>
      <c r="C15" s="462"/>
      <c r="D15" s="462"/>
      <c r="E15" s="462"/>
      <c r="F15" s="462"/>
      <c r="G15" s="462"/>
      <c r="H15" s="462"/>
      <c r="I15" s="453"/>
      <c r="J15" s="453"/>
      <c r="K15" s="451"/>
      <c r="L15" s="451"/>
    </row>
    <row r="16" spans="1:13" ht="19.5" customHeight="1">
      <c r="A16" s="471" t="s">
        <v>151</v>
      </c>
      <c r="B16" s="472"/>
      <c r="C16" s="472"/>
      <c r="D16" s="472"/>
      <c r="E16" s="472"/>
      <c r="F16" s="472"/>
      <c r="G16" s="472"/>
      <c r="H16" s="472"/>
      <c r="I16" s="466"/>
      <c r="J16" s="466"/>
      <c r="K16" s="466"/>
      <c r="L16" s="467"/>
    </row>
    <row r="17" spans="1:12" ht="19.5" customHeight="1">
      <c r="A17" s="479" t="s">
        <v>333</v>
      </c>
      <c r="B17" s="480"/>
      <c r="C17" s="480"/>
      <c r="D17" s="480"/>
      <c r="E17" s="480"/>
      <c r="F17" s="480"/>
      <c r="G17" s="480"/>
      <c r="H17" s="480"/>
      <c r="I17" s="831"/>
      <c r="J17" s="831"/>
      <c r="K17" s="831"/>
      <c r="L17" s="832"/>
    </row>
    <row r="18" spans="1:12" ht="19.5" customHeight="1">
      <c r="A18" s="475" t="s">
        <v>298</v>
      </c>
      <c r="B18" s="476"/>
      <c r="C18" s="476"/>
      <c r="D18" s="476"/>
      <c r="E18" s="476"/>
      <c r="F18" s="476"/>
      <c r="G18" s="476"/>
      <c r="H18" s="476"/>
      <c r="I18" s="469"/>
      <c r="J18" s="469"/>
      <c r="K18" s="469"/>
      <c r="L18" s="470"/>
    </row>
    <row r="19" spans="1:12" ht="5.25" customHeight="1">
      <c r="A19" s="78"/>
      <c r="B19" s="79"/>
      <c r="C19" s="79"/>
      <c r="D19" s="79"/>
      <c r="E19" s="79"/>
      <c r="F19" s="79"/>
      <c r="G19" s="79"/>
      <c r="H19" s="79"/>
      <c r="I19" s="80"/>
      <c r="J19" s="80"/>
      <c r="K19" s="80"/>
      <c r="L19" s="81"/>
    </row>
    <row r="20" spans="1:12" ht="19.5" customHeight="1">
      <c r="A20" s="473" t="s">
        <v>120</v>
      </c>
      <c r="B20" s="474"/>
      <c r="C20" s="474"/>
      <c r="D20" s="474"/>
      <c r="E20" s="474"/>
      <c r="F20" s="474"/>
      <c r="G20" s="474"/>
      <c r="H20" s="474"/>
      <c r="I20" s="461"/>
      <c r="J20" s="461"/>
      <c r="K20" s="461"/>
      <c r="L20" s="468"/>
    </row>
    <row r="21" spans="1:12" ht="19.5" customHeight="1" thickBot="1">
      <c r="A21" s="477" t="s">
        <v>334</v>
      </c>
      <c r="B21" s="478"/>
      <c r="C21" s="478"/>
      <c r="D21" s="478"/>
      <c r="E21" s="478"/>
      <c r="F21" s="478"/>
      <c r="G21" s="478"/>
      <c r="H21" s="478"/>
      <c r="I21" s="833"/>
      <c r="J21" s="833"/>
      <c r="K21" s="833"/>
      <c r="L21" s="834"/>
    </row>
  </sheetData>
  <sheetProtection algorithmName="SHA-512" hashValue="NvYj8Z3M80Ru7fgAZBhKp3IDPsT5K3rHNf/HEvcCNT4RdrwoVRUzYYXhiyXQC/gdgOomnMII/f5ojTd858DxeA==" saltValue="EL5zmZ4U5TrMBE1hUrjLrQ==" spinCount="100000" sheet="1" objects="1" scenarios="1" selectLockedCells="1"/>
  <mergeCells count="37">
    <mergeCell ref="I20:J20"/>
    <mergeCell ref="A18:H18"/>
    <mergeCell ref="I18:J18"/>
    <mergeCell ref="I9:J9"/>
    <mergeCell ref="K21:L21"/>
    <mergeCell ref="A21:H21"/>
    <mergeCell ref="I21:J21"/>
    <mergeCell ref="A16:H16"/>
    <mergeCell ref="A17:H17"/>
    <mergeCell ref="I17:J17"/>
    <mergeCell ref="K17:L17"/>
    <mergeCell ref="K20:L20"/>
    <mergeCell ref="A20:H20"/>
    <mergeCell ref="I16:J16"/>
    <mergeCell ref="K11:L11"/>
    <mergeCell ref="K10:L10"/>
    <mergeCell ref="K18:L18"/>
    <mergeCell ref="K16:L16"/>
    <mergeCell ref="A8:H8"/>
    <mergeCell ref="I8:J8"/>
    <mergeCell ref="A9:H9"/>
    <mergeCell ref="A1:L1"/>
    <mergeCell ref="K6:L6"/>
    <mergeCell ref="K15:L15"/>
    <mergeCell ref="A7:H7"/>
    <mergeCell ref="I7:J7"/>
    <mergeCell ref="I6:J6"/>
    <mergeCell ref="K7:L7"/>
    <mergeCell ref="A11:H11"/>
    <mergeCell ref="I11:J11"/>
    <mergeCell ref="A10:H10"/>
    <mergeCell ref="I10:J10"/>
    <mergeCell ref="A15:H15"/>
    <mergeCell ref="I15:J15"/>
    <mergeCell ref="A4:L4"/>
    <mergeCell ref="K8:L8"/>
    <mergeCell ref="K9:L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L18"/>
  <sheetViews>
    <sheetView showGridLines="0" tabSelected="1" workbookViewId="0">
      <selection activeCell="J8" sqref="J8:K9"/>
    </sheetView>
  </sheetViews>
  <sheetFormatPr defaultColWidth="9.140625" defaultRowHeight="12.75"/>
  <cols>
    <col min="1" max="4" width="8.7109375" style="31" customWidth="1"/>
    <col min="5" max="9" width="8.28515625" style="31" customWidth="1"/>
    <col min="10" max="11" width="9.7109375" style="31" customWidth="1"/>
    <col min="12" max="16384" width="9.140625" style="31"/>
  </cols>
  <sheetData>
    <row r="1" spans="1:12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685"/>
    </row>
    <row r="2" spans="1:12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2" ht="21" customHeight="1" thickBot="1">
      <c r="A3" s="30"/>
      <c r="B3" s="30"/>
      <c r="C3" s="30"/>
      <c r="D3" s="30"/>
      <c r="E3" s="30"/>
    </row>
    <row r="4" spans="1:12" s="37" customFormat="1" ht="30.75" customHeight="1" thickBot="1">
      <c r="A4" s="463" t="s">
        <v>321</v>
      </c>
      <c r="B4" s="464"/>
      <c r="C4" s="464"/>
      <c r="D4" s="464"/>
      <c r="E4" s="464"/>
      <c r="F4" s="464"/>
      <c r="G4" s="464"/>
      <c r="H4" s="464"/>
      <c r="I4" s="464"/>
      <c r="J4" s="560"/>
      <c r="K4" s="561"/>
      <c r="L4" s="38"/>
    </row>
    <row r="5" spans="1:12" s="75" customFormat="1" ht="30.75" customHeight="1" thickBot="1">
      <c r="A5" s="72"/>
      <c r="B5" s="72"/>
      <c r="C5" s="72"/>
      <c r="D5" s="72"/>
      <c r="E5" s="72"/>
      <c r="F5" s="72"/>
      <c r="G5" s="72"/>
      <c r="H5" s="72"/>
      <c r="I5" s="72"/>
      <c r="J5" s="73"/>
      <c r="K5" s="73"/>
    </row>
    <row r="6" spans="1:12" ht="19.5" customHeight="1">
      <c r="A6" s="538" t="s">
        <v>261</v>
      </c>
      <c r="B6" s="606"/>
      <c r="C6" s="606"/>
      <c r="D6" s="606"/>
      <c r="E6" s="606"/>
      <c r="F6" s="606"/>
      <c r="G6" s="606"/>
      <c r="H6" s="606"/>
      <c r="I6" s="606"/>
      <c r="J6" s="815"/>
      <c r="K6" s="816"/>
    </row>
    <row r="7" spans="1:12" ht="18" customHeight="1">
      <c r="A7" s="817" t="s">
        <v>113</v>
      </c>
      <c r="B7" s="818"/>
      <c r="C7" s="818"/>
      <c r="D7" s="818"/>
      <c r="E7" s="818"/>
      <c r="F7" s="818"/>
      <c r="G7" s="818"/>
      <c r="H7" s="818"/>
      <c r="I7" s="818"/>
      <c r="J7" s="157"/>
      <c r="K7" s="158"/>
    </row>
    <row r="8" spans="1:12" ht="19.5" customHeight="1">
      <c r="A8" s="844" t="s">
        <v>114</v>
      </c>
      <c r="B8" s="845"/>
      <c r="C8" s="845"/>
      <c r="D8" s="845"/>
      <c r="E8" s="845"/>
      <c r="F8" s="845"/>
      <c r="G8" s="845"/>
      <c r="H8" s="845"/>
      <c r="I8" s="845"/>
      <c r="J8" s="846"/>
      <c r="K8" s="847"/>
    </row>
    <row r="9" spans="1:12" ht="19.5" customHeight="1" thickBot="1">
      <c r="A9" s="848" t="s">
        <v>115</v>
      </c>
      <c r="B9" s="849"/>
      <c r="C9" s="849"/>
      <c r="D9" s="849"/>
      <c r="E9" s="849"/>
      <c r="F9" s="849"/>
      <c r="G9" s="849"/>
      <c r="H9" s="849"/>
      <c r="I9" s="849"/>
      <c r="J9" s="850"/>
      <c r="K9" s="851"/>
    </row>
    <row r="10" spans="1:12" ht="4.5" customHeight="1" thickBo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2" ht="19.5" customHeight="1" thickBot="1">
      <c r="A11" s="821" t="s">
        <v>262</v>
      </c>
      <c r="B11" s="822"/>
      <c r="C11" s="822"/>
      <c r="D11" s="822"/>
      <c r="E11" s="822"/>
      <c r="F11" s="822"/>
      <c r="G11" s="822"/>
      <c r="H11" s="822"/>
      <c r="I11" s="822"/>
      <c r="J11" s="823"/>
      <c r="K11" s="824"/>
    </row>
    <row r="13" spans="1:12" ht="13.5" thickBot="1"/>
    <row r="14" spans="1:12" ht="19.5" customHeight="1">
      <c r="A14" s="538" t="s">
        <v>143</v>
      </c>
      <c r="B14" s="606"/>
      <c r="C14" s="606"/>
      <c r="D14" s="606"/>
      <c r="E14" s="606"/>
      <c r="F14" s="606"/>
      <c r="G14" s="606"/>
      <c r="H14" s="606"/>
      <c r="I14" s="606"/>
      <c r="J14" s="829"/>
      <c r="K14" s="830"/>
    </row>
    <row r="15" spans="1:12" ht="19.5" customHeight="1">
      <c r="A15" s="473" t="s">
        <v>144</v>
      </c>
      <c r="B15" s="474"/>
      <c r="C15" s="474"/>
      <c r="D15" s="474"/>
      <c r="E15" s="474"/>
      <c r="F15" s="474"/>
      <c r="G15" s="474"/>
      <c r="H15" s="474"/>
      <c r="I15" s="474"/>
      <c r="J15" s="819"/>
      <c r="K15" s="820"/>
    </row>
    <row r="16" spans="1:12" ht="4.5" customHeight="1">
      <c r="A16" s="159"/>
      <c r="B16" s="77"/>
      <c r="C16" s="77"/>
      <c r="D16" s="77"/>
      <c r="E16" s="77"/>
      <c r="F16" s="77"/>
      <c r="G16" s="77"/>
      <c r="H16" s="77"/>
      <c r="I16" s="77"/>
      <c r="J16" s="77"/>
      <c r="K16" s="160"/>
    </row>
    <row r="17" spans="1:11" ht="19.5" customHeight="1">
      <c r="A17" s="473" t="s">
        <v>121</v>
      </c>
      <c r="B17" s="474"/>
      <c r="C17" s="474"/>
      <c r="D17" s="474"/>
      <c r="E17" s="474"/>
      <c r="F17" s="474"/>
      <c r="G17" s="474"/>
      <c r="H17" s="474"/>
      <c r="I17" s="474"/>
      <c r="J17" s="827"/>
      <c r="K17" s="828"/>
    </row>
    <row r="18" spans="1:11" ht="19.5" customHeight="1" thickBot="1">
      <c r="A18" s="536" t="s">
        <v>116</v>
      </c>
      <c r="B18" s="747"/>
      <c r="C18" s="747"/>
      <c r="D18" s="747"/>
      <c r="E18" s="747"/>
      <c r="F18" s="747"/>
      <c r="G18" s="747"/>
      <c r="H18" s="747"/>
      <c r="I18" s="747"/>
      <c r="J18" s="825"/>
      <c r="K18" s="826"/>
    </row>
  </sheetData>
  <sheetProtection algorithmName="SHA-512" hashValue="kuGrBcq8FXFAZqzRC7z6pILk7EAhbjxSX6GHUA9CRdd2hejlirggychMOYVfiino8E50AEWV8qO6y+7NTaWuPQ==" saltValue="znSnVX3HMbbR05q12AfW0Q==" spinCount="100000" sheet="1" objects="1" scenarios="1" selectLockedCells="1"/>
  <mergeCells count="19">
    <mergeCell ref="A11:I11"/>
    <mergeCell ref="J11:K11"/>
    <mergeCell ref="A15:I15"/>
    <mergeCell ref="J15:K15"/>
    <mergeCell ref="A18:I18"/>
    <mergeCell ref="J18:K18"/>
    <mergeCell ref="A17:I17"/>
    <mergeCell ref="J17:K17"/>
    <mergeCell ref="A14:I14"/>
    <mergeCell ref="J14:K14"/>
    <mergeCell ref="A1:K1"/>
    <mergeCell ref="A4:K4"/>
    <mergeCell ref="J9:K9"/>
    <mergeCell ref="A6:I6"/>
    <mergeCell ref="J6:K6"/>
    <mergeCell ref="A7:I7"/>
    <mergeCell ref="A8:I8"/>
    <mergeCell ref="A9:I9"/>
    <mergeCell ref="J8:K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FW97"/>
  <sheetViews>
    <sheetView showGridLines="0" topLeftCell="A13" zoomScaleNormal="100" workbookViewId="0">
      <selection activeCell="L21" sqref="L21"/>
    </sheetView>
  </sheetViews>
  <sheetFormatPr defaultColWidth="9.140625" defaultRowHeight="12.75"/>
  <cols>
    <col min="1" max="1" width="11.7109375" style="31" customWidth="1"/>
    <col min="2" max="8" width="9" style="31" customWidth="1"/>
    <col min="9" max="10" width="12" style="141" customWidth="1"/>
    <col min="11" max="12" width="12" style="31" customWidth="1"/>
    <col min="13" max="13" width="8.85546875" style="31" customWidth="1"/>
    <col min="14" max="14" width="9.140625" style="226"/>
    <col min="15" max="16384" width="9.140625" style="31"/>
  </cols>
  <sheetData>
    <row r="1" spans="1:855" s="29" customFormat="1" ht="24" customHeight="1">
      <c r="A1" s="555" t="s">
        <v>74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82"/>
      <c r="N1" s="226"/>
    </row>
    <row r="2" spans="1:855" s="29" customFormat="1" ht="21" customHeight="1">
      <c r="A2" s="273"/>
      <c r="B2" s="273"/>
      <c r="C2" s="273"/>
      <c r="D2" s="273"/>
      <c r="E2" s="273"/>
      <c r="F2" s="273"/>
      <c r="G2" s="273"/>
      <c r="H2" s="273"/>
      <c r="I2" s="235"/>
      <c r="J2" s="235"/>
      <c r="K2" s="273"/>
      <c r="L2" s="273"/>
      <c r="N2" s="226"/>
    </row>
    <row r="3" spans="1:855" ht="21" customHeight="1" thickBot="1">
      <c r="A3" s="30"/>
      <c r="B3" s="30"/>
      <c r="C3" s="30"/>
      <c r="D3" s="30"/>
      <c r="E3" s="30"/>
    </row>
    <row r="4" spans="1:855" s="37" customFormat="1" ht="30.75" customHeight="1" thickBot="1">
      <c r="A4" s="463" t="s">
        <v>199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5"/>
      <c r="M4" s="38"/>
      <c r="N4" s="225"/>
    </row>
    <row r="5" spans="1:855" s="37" customFormat="1" ht="30.75" customHeight="1" thickBot="1">
      <c r="A5" s="279"/>
      <c r="B5" s="279"/>
      <c r="C5" s="279"/>
      <c r="D5" s="279"/>
      <c r="E5" s="279"/>
      <c r="F5" s="279"/>
      <c r="G5" s="279"/>
      <c r="H5" s="279"/>
      <c r="I5" s="282"/>
      <c r="J5" s="282"/>
      <c r="K5" s="282"/>
      <c r="L5" s="282"/>
      <c r="M5" s="38"/>
      <c r="N5" s="225"/>
    </row>
    <row r="6" spans="1:855" s="37" customFormat="1" ht="21.75" customHeight="1" thickBot="1">
      <c r="A6" s="286"/>
      <c r="B6" s="286"/>
      <c r="C6" s="286"/>
      <c r="D6" s="287"/>
      <c r="E6" s="287"/>
      <c r="F6" s="287"/>
      <c r="G6" s="287"/>
      <c r="H6" s="287"/>
      <c r="I6" s="454">
        <v>2014</v>
      </c>
      <c r="J6" s="455"/>
      <c r="K6" s="449">
        <v>2015</v>
      </c>
      <c r="L6" s="450"/>
      <c r="M6" s="38"/>
      <c r="N6" s="225"/>
    </row>
    <row r="7" spans="1:855" s="37" customFormat="1" ht="6.75" customHeight="1" thickBot="1">
      <c r="A7" s="556"/>
      <c r="B7" s="556"/>
      <c r="C7" s="556"/>
      <c r="D7" s="556"/>
      <c r="E7" s="556"/>
      <c r="F7" s="557"/>
      <c r="G7" s="288"/>
      <c r="H7" s="288"/>
      <c r="I7" s="288"/>
      <c r="J7" s="288"/>
      <c r="K7" s="289"/>
      <c r="L7" s="289"/>
      <c r="N7" s="225"/>
    </row>
    <row r="8" spans="1:855" s="37" customFormat="1" ht="30.75" customHeight="1" thickBot="1">
      <c r="A8" s="554"/>
      <c r="B8" s="554"/>
      <c r="C8" s="554"/>
      <c r="D8" s="554"/>
      <c r="E8" s="554"/>
      <c r="F8" s="554"/>
      <c r="G8" s="554"/>
      <c r="H8" s="554"/>
      <c r="I8" s="283" t="s">
        <v>103</v>
      </c>
      <c r="J8" s="85" t="s">
        <v>101</v>
      </c>
      <c r="K8" s="86" t="s">
        <v>103</v>
      </c>
      <c r="L8" s="284" t="s">
        <v>101</v>
      </c>
      <c r="M8" s="38"/>
      <c r="N8" s="225"/>
    </row>
    <row r="9" spans="1:855" s="37" customFormat="1" ht="15" customHeight="1" thickBot="1">
      <c r="A9" s="558" t="s">
        <v>198</v>
      </c>
      <c r="B9" s="558"/>
      <c r="C9" s="558"/>
      <c r="D9" s="559"/>
      <c r="E9" s="88"/>
      <c r="F9" s="88"/>
      <c r="G9" s="88"/>
      <c r="H9" s="88"/>
      <c r="I9" s="88"/>
      <c r="J9" s="88"/>
      <c r="K9" s="290"/>
      <c r="L9" s="290"/>
      <c r="M9" s="224"/>
      <c r="N9" s="225"/>
    </row>
    <row r="10" spans="1:855" s="221" customFormat="1" ht="15" customHeight="1">
      <c r="A10" s="549" t="s">
        <v>14</v>
      </c>
      <c r="B10" s="550"/>
      <c r="C10" s="550"/>
      <c r="D10" s="550"/>
      <c r="E10" s="550"/>
      <c r="F10" s="550"/>
      <c r="G10" s="550"/>
      <c r="H10" s="550"/>
      <c r="I10" s="384"/>
      <c r="J10" s="384"/>
      <c r="K10" s="384"/>
      <c r="L10" s="386"/>
      <c r="M10" s="223"/>
      <c r="N10" s="227"/>
    </row>
    <row r="11" spans="1:855" s="37" customFormat="1" ht="15" customHeight="1">
      <c r="A11" s="532" t="s">
        <v>26</v>
      </c>
      <c r="B11" s="533"/>
      <c r="C11" s="533"/>
      <c r="D11" s="533"/>
      <c r="E11" s="533"/>
      <c r="F11" s="533"/>
      <c r="G11" s="533"/>
      <c r="H11" s="533"/>
      <c r="I11" s="385"/>
      <c r="J11" s="385"/>
      <c r="K11" s="385"/>
      <c r="L11" s="387"/>
      <c r="M11" s="224"/>
      <c r="N11" s="225"/>
    </row>
    <row r="12" spans="1:855" s="37" customFormat="1" ht="15" customHeight="1">
      <c r="A12" s="492" t="s">
        <v>200</v>
      </c>
      <c r="B12" s="493"/>
      <c r="C12" s="493"/>
      <c r="D12" s="493"/>
      <c r="E12" s="493"/>
      <c r="F12" s="493"/>
      <c r="G12" s="493"/>
      <c r="H12" s="493"/>
      <c r="I12" s="385"/>
      <c r="J12" s="385"/>
      <c r="K12" s="385"/>
      <c r="L12" s="387"/>
      <c r="M12" s="38"/>
      <c r="N12" s="225"/>
    </row>
    <row r="13" spans="1:855" s="37" customFormat="1" ht="15" customHeight="1">
      <c r="A13" s="492" t="s">
        <v>201</v>
      </c>
      <c r="B13" s="493"/>
      <c r="C13" s="493"/>
      <c r="D13" s="493"/>
      <c r="E13" s="493"/>
      <c r="F13" s="493"/>
      <c r="G13" s="493"/>
      <c r="H13" s="493"/>
      <c r="I13" s="385"/>
      <c r="J13" s="385"/>
      <c r="K13" s="385"/>
      <c r="L13" s="387"/>
      <c r="M13" s="38"/>
      <c r="N13" s="225"/>
    </row>
    <row r="14" spans="1:855" s="37" customFormat="1" ht="15" customHeight="1">
      <c r="A14" s="532" t="s">
        <v>15</v>
      </c>
      <c r="B14" s="533"/>
      <c r="C14" s="533"/>
      <c r="D14" s="533"/>
      <c r="E14" s="533"/>
      <c r="F14" s="533"/>
      <c r="G14" s="533"/>
      <c r="H14" s="533"/>
      <c r="I14" s="385"/>
      <c r="J14" s="385"/>
      <c r="K14" s="385"/>
      <c r="L14" s="387"/>
      <c r="M14" s="38"/>
      <c r="N14" s="225"/>
    </row>
    <row r="15" spans="1:855" s="222" customFormat="1" ht="15" customHeight="1">
      <c r="A15" s="492" t="s">
        <v>192</v>
      </c>
      <c r="B15" s="493"/>
      <c r="C15" s="493"/>
      <c r="D15" s="493"/>
      <c r="E15" s="493"/>
      <c r="F15" s="493"/>
      <c r="G15" s="493"/>
      <c r="H15" s="493"/>
      <c r="I15" s="385"/>
      <c r="J15" s="385"/>
      <c r="K15" s="385"/>
      <c r="L15" s="387"/>
      <c r="M15" s="223"/>
      <c r="N15" s="227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  <c r="IW15" s="221"/>
      <c r="IX15" s="221"/>
      <c r="IY15" s="221"/>
      <c r="IZ15" s="221"/>
      <c r="JA15" s="221"/>
      <c r="JB15" s="221"/>
      <c r="JC15" s="221"/>
      <c r="JD15" s="221"/>
      <c r="JE15" s="221"/>
      <c r="JF15" s="221"/>
      <c r="JG15" s="221"/>
      <c r="JH15" s="221"/>
      <c r="JI15" s="221"/>
      <c r="JJ15" s="221"/>
      <c r="JK15" s="221"/>
      <c r="JL15" s="221"/>
      <c r="JM15" s="221"/>
      <c r="JN15" s="221"/>
      <c r="JO15" s="221"/>
      <c r="JP15" s="221"/>
      <c r="JQ15" s="221"/>
      <c r="JR15" s="221"/>
      <c r="JS15" s="221"/>
      <c r="JT15" s="221"/>
      <c r="JU15" s="221"/>
      <c r="JV15" s="221"/>
      <c r="JW15" s="221"/>
      <c r="JX15" s="221"/>
      <c r="JY15" s="221"/>
      <c r="JZ15" s="221"/>
      <c r="KA15" s="221"/>
      <c r="KB15" s="221"/>
      <c r="KC15" s="221"/>
      <c r="KD15" s="221"/>
      <c r="KE15" s="221"/>
      <c r="KF15" s="221"/>
      <c r="KG15" s="221"/>
      <c r="KH15" s="221"/>
      <c r="KI15" s="221"/>
      <c r="KJ15" s="221"/>
      <c r="KK15" s="221"/>
      <c r="KL15" s="221"/>
      <c r="KM15" s="221"/>
      <c r="KN15" s="221"/>
      <c r="KO15" s="221"/>
      <c r="KP15" s="221"/>
      <c r="KQ15" s="221"/>
      <c r="KR15" s="221"/>
      <c r="KS15" s="221"/>
      <c r="KT15" s="221"/>
      <c r="KU15" s="221"/>
      <c r="KV15" s="221"/>
      <c r="KW15" s="221"/>
      <c r="KX15" s="221"/>
      <c r="KY15" s="221"/>
      <c r="KZ15" s="221"/>
      <c r="LA15" s="221"/>
      <c r="LB15" s="221"/>
      <c r="LC15" s="221"/>
      <c r="LD15" s="221"/>
      <c r="LE15" s="221"/>
      <c r="LF15" s="221"/>
      <c r="LG15" s="221"/>
      <c r="LH15" s="221"/>
      <c r="LI15" s="221"/>
      <c r="LJ15" s="221"/>
      <c r="LK15" s="221"/>
      <c r="LL15" s="221"/>
      <c r="LM15" s="221"/>
      <c r="LN15" s="221"/>
      <c r="LO15" s="221"/>
      <c r="LP15" s="221"/>
      <c r="LQ15" s="221"/>
      <c r="LR15" s="221"/>
      <c r="LS15" s="221"/>
      <c r="LT15" s="221"/>
      <c r="LU15" s="221"/>
      <c r="LV15" s="221"/>
      <c r="LW15" s="221"/>
      <c r="LX15" s="221"/>
      <c r="LY15" s="221"/>
      <c r="LZ15" s="221"/>
      <c r="MA15" s="221"/>
      <c r="MB15" s="221"/>
      <c r="MC15" s="221"/>
      <c r="MD15" s="221"/>
      <c r="ME15" s="221"/>
      <c r="MF15" s="221"/>
      <c r="MG15" s="221"/>
      <c r="MH15" s="221"/>
      <c r="MI15" s="221"/>
      <c r="MJ15" s="221"/>
      <c r="MK15" s="221"/>
      <c r="ML15" s="221"/>
      <c r="MM15" s="221"/>
      <c r="MN15" s="221"/>
      <c r="MO15" s="221"/>
      <c r="MP15" s="221"/>
      <c r="MQ15" s="221"/>
      <c r="MR15" s="221"/>
      <c r="MS15" s="221"/>
      <c r="MT15" s="221"/>
      <c r="MU15" s="221"/>
      <c r="MV15" s="221"/>
      <c r="MW15" s="221"/>
      <c r="MX15" s="221"/>
      <c r="MY15" s="221"/>
      <c r="MZ15" s="221"/>
      <c r="NA15" s="221"/>
      <c r="NB15" s="221"/>
      <c r="NC15" s="221"/>
      <c r="ND15" s="221"/>
      <c r="NE15" s="221"/>
      <c r="NF15" s="221"/>
      <c r="NG15" s="221"/>
      <c r="NH15" s="221"/>
      <c r="NI15" s="221"/>
      <c r="NJ15" s="221"/>
      <c r="NK15" s="221"/>
      <c r="NL15" s="221"/>
      <c r="NM15" s="221"/>
      <c r="NN15" s="221"/>
      <c r="NO15" s="221"/>
      <c r="NP15" s="221"/>
      <c r="NQ15" s="221"/>
      <c r="NR15" s="221"/>
      <c r="NS15" s="221"/>
      <c r="NT15" s="221"/>
      <c r="NU15" s="221"/>
      <c r="NV15" s="221"/>
      <c r="NW15" s="221"/>
      <c r="NX15" s="221"/>
      <c r="NY15" s="221"/>
      <c r="NZ15" s="221"/>
      <c r="OA15" s="221"/>
      <c r="OB15" s="221"/>
      <c r="OC15" s="221"/>
      <c r="OD15" s="221"/>
      <c r="OE15" s="221"/>
      <c r="OF15" s="221"/>
      <c r="OG15" s="221"/>
      <c r="OH15" s="221"/>
      <c r="OI15" s="221"/>
      <c r="OJ15" s="221"/>
      <c r="OK15" s="221"/>
      <c r="OL15" s="221"/>
      <c r="OM15" s="221"/>
      <c r="ON15" s="221"/>
      <c r="OO15" s="221"/>
      <c r="OP15" s="221"/>
      <c r="OQ15" s="221"/>
      <c r="OR15" s="221"/>
      <c r="OS15" s="221"/>
      <c r="OT15" s="221"/>
      <c r="OU15" s="221"/>
      <c r="OV15" s="221"/>
      <c r="OW15" s="221"/>
      <c r="OX15" s="221"/>
      <c r="OY15" s="221"/>
      <c r="OZ15" s="221"/>
      <c r="PA15" s="221"/>
      <c r="PB15" s="221"/>
      <c r="PC15" s="221"/>
      <c r="PD15" s="221"/>
      <c r="PE15" s="221"/>
      <c r="PF15" s="221"/>
      <c r="PG15" s="221"/>
      <c r="PH15" s="221"/>
      <c r="PI15" s="221"/>
      <c r="PJ15" s="221"/>
      <c r="PK15" s="221"/>
      <c r="PL15" s="221"/>
      <c r="PM15" s="221"/>
      <c r="PN15" s="221"/>
      <c r="PO15" s="221"/>
      <c r="PP15" s="221"/>
      <c r="PQ15" s="221"/>
      <c r="PR15" s="221"/>
      <c r="PS15" s="221"/>
      <c r="PT15" s="221"/>
      <c r="PU15" s="221"/>
      <c r="PV15" s="221"/>
      <c r="PW15" s="221"/>
      <c r="PX15" s="221"/>
      <c r="PY15" s="221"/>
      <c r="PZ15" s="221"/>
      <c r="QA15" s="221"/>
      <c r="QB15" s="221"/>
      <c r="QC15" s="221"/>
      <c r="QD15" s="221"/>
      <c r="QE15" s="221"/>
      <c r="QF15" s="221"/>
      <c r="QG15" s="221"/>
      <c r="QH15" s="221"/>
      <c r="QI15" s="221"/>
      <c r="QJ15" s="221"/>
      <c r="QK15" s="221"/>
      <c r="QL15" s="221"/>
      <c r="QM15" s="221"/>
      <c r="QN15" s="221"/>
      <c r="QO15" s="221"/>
      <c r="QP15" s="221"/>
      <c r="QQ15" s="221"/>
      <c r="QR15" s="221"/>
      <c r="QS15" s="221"/>
      <c r="QT15" s="221"/>
      <c r="QU15" s="221"/>
      <c r="QV15" s="221"/>
      <c r="QW15" s="221"/>
      <c r="QX15" s="221"/>
      <c r="QY15" s="221"/>
      <c r="QZ15" s="221"/>
      <c r="RA15" s="221"/>
      <c r="RB15" s="221"/>
      <c r="RC15" s="221"/>
      <c r="RD15" s="221"/>
      <c r="RE15" s="221"/>
      <c r="RF15" s="221"/>
      <c r="RG15" s="221"/>
      <c r="RH15" s="221"/>
      <c r="RI15" s="221"/>
      <c r="RJ15" s="221"/>
      <c r="RK15" s="221"/>
      <c r="RL15" s="221"/>
      <c r="RM15" s="221"/>
      <c r="RN15" s="221"/>
      <c r="RO15" s="221"/>
      <c r="RP15" s="221"/>
      <c r="RQ15" s="221"/>
      <c r="RR15" s="221"/>
      <c r="RS15" s="221"/>
      <c r="RT15" s="221"/>
      <c r="RU15" s="221"/>
      <c r="RV15" s="221"/>
      <c r="RW15" s="221"/>
      <c r="RX15" s="221"/>
      <c r="RY15" s="221"/>
      <c r="RZ15" s="221"/>
      <c r="SA15" s="221"/>
      <c r="SB15" s="221"/>
      <c r="SC15" s="221"/>
      <c r="SD15" s="221"/>
      <c r="SE15" s="221"/>
      <c r="SF15" s="221"/>
      <c r="SG15" s="221"/>
      <c r="SH15" s="221"/>
      <c r="SI15" s="221"/>
      <c r="SJ15" s="221"/>
      <c r="SK15" s="221"/>
      <c r="SL15" s="221"/>
      <c r="SM15" s="221"/>
      <c r="SN15" s="221"/>
      <c r="SO15" s="221"/>
      <c r="SP15" s="221"/>
      <c r="SQ15" s="221"/>
      <c r="SR15" s="221"/>
      <c r="SS15" s="221"/>
      <c r="ST15" s="221"/>
      <c r="SU15" s="221"/>
      <c r="SV15" s="221"/>
      <c r="SW15" s="221"/>
      <c r="SX15" s="221"/>
      <c r="SY15" s="221"/>
      <c r="SZ15" s="221"/>
      <c r="TA15" s="221"/>
      <c r="TB15" s="221"/>
      <c r="TC15" s="221"/>
      <c r="TD15" s="221"/>
      <c r="TE15" s="221"/>
      <c r="TF15" s="221"/>
      <c r="TG15" s="221"/>
      <c r="TH15" s="221"/>
      <c r="TI15" s="221"/>
      <c r="TJ15" s="221"/>
      <c r="TK15" s="221"/>
      <c r="TL15" s="221"/>
      <c r="TM15" s="221"/>
      <c r="TN15" s="221"/>
      <c r="TO15" s="221"/>
      <c r="TP15" s="221"/>
      <c r="TQ15" s="221"/>
      <c r="TR15" s="221"/>
      <c r="TS15" s="221"/>
      <c r="TT15" s="221"/>
      <c r="TU15" s="221"/>
      <c r="TV15" s="221"/>
      <c r="TW15" s="221"/>
      <c r="TX15" s="221"/>
      <c r="TY15" s="221"/>
      <c r="TZ15" s="221"/>
      <c r="UA15" s="221"/>
      <c r="UB15" s="221"/>
      <c r="UC15" s="221"/>
      <c r="UD15" s="221"/>
      <c r="UE15" s="221"/>
      <c r="UF15" s="221"/>
      <c r="UG15" s="221"/>
      <c r="UH15" s="221"/>
      <c r="UI15" s="221"/>
      <c r="UJ15" s="221"/>
      <c r="UK15" s="221"/>
      <c r="UL15" s="221"/>
      <c r="UM15" s="221"/>
      <c r="UN15" s="221"/>
      <c r="UO15" s="221"/>
      <c r="UP15" s="221"/>
      <c r="UQ15" s="221"/>
      <c r="UR15" s="221"/>
      <c r="US15" s="221"/>
      <c r="UT15" s="221"/>
      <c r="UU15" s="221"/>
      <c r="UV15" s="221"/>
      <c r="UW15" s="221"/>
      <c r="UX15" s="221"/>
      <c r="UY15" s="221"/>
      <c r="UZ15" s="221"/>
      <c r="VA15" s="221"/>
      <c r="VB15" s="221"/>
      <c r="VC15" s="221"/>
      <c r="VD15" s="221"/>
      <c r="VE15" s="221"/>
      <c r="VF15" s="221"/>
      <c r="VG15" s="221"/>
      <c r="VH15" s="221"/>
      <c r="VI15" s="221"/>
      <c r="VJ15" s="221"/>
      <c r="VK15" s="221"/>
      <c r="VL15" s="221"/>
      <c r="VM15" s="221"/>
      <c r="VN15" s="221"/>
      <c r="VO15" s="221"/>
      <c r="VP15" s="221"/>
      <c r="VQ15" s="221"/>
      <c r="VR15" s="221"/>
      <c r="VS15" s="221"/>
      <c r="VT15" s="221"/>
      <c r="VU15" s="221"/>
      <c r="VV15" s="221"/>
      <c r="VW15" s="221"/>
      <c r="VX15" s="221"/>
      <c r="VY15" s="221"/>
      <c r="VZ15" s="221"/>
      <c r="WA15" s="221"/>
      <c r="WB15" s="221"/>
      <c r="WC15" s="221"/>
      <c r="WD15" s="221"/>
      <c r="WE15" s="221"/>
      <c r="WF15" s="221"/>
      <c r="WG15" s="221"/>
      <c r="WH15" s="221"/>
      <c r="WI15" s="221"/>
      <c r="WJ15" s="221"/>
      <c r="WK15" s="221"/>
      <c r="WL15" s="221"/>
      <c r="WM15" s="221"/>
      <c r="WN15" s="221"/>
      <c r="WO15" s="221"/>
      <c r="WP15" s="221"/>
      <c r="WQ15" s="221"/>
      <c r="WR15" s="221"/>
      <c r="WS15" s="221"/>
      <c r="WT15" s="221"/>
      <c r="WU15" s="221"/>
      <c r="WV15" s="221"/>
      <c r="WW15" s="221"/>
      <c r="WX15" s="221"/>
      <c r="WY15" s="221"/>
      <c r="WZ15" s="221"/>
      <c r="XA15" s="221"/>
      <c r="XB15" s="221"/>
      <c r="XC15" s="221"/>
      <c r="XD15" s="221"/>
      <c r="XE15" s="221"/>
      <c r="XF15" s="221"/>
      <c r="XG15" s="221"/>
      <c r="XH15" s="221"/>
      <c r="XI15" s="221"/>
      <c r="XJ15" s="221"/>
      <c r="XK15" s="221"/>
      <c r="XL15" s="221"/>
      <c r="XM15" s="221"/>
      <c r="XN15" s="221"/>
      <c r="XO15" s="221"/>
      <c r="XP15" s="221"/>
      <c r="XQ15" s="221"/>
      <c r="XR15" s="221"/>
      <c r="XS15" s="221"/>
      <c r="XT15" s="221"/>
      <c r="XU15" s="221"/>
      <c r="XV15" s="221"/>
      <c r="XW15" s="221"/>
      <c r="XX15" s="221"/>
      <c r="XY15" s="221"/>
      <c r="XZ15" s="221"/>
      <c r="YA15" s="221"/>
      <c r="YB15" s="221"/>
      <c r="YC15" s="221"/>
      <c r="YD15" s="221"/>
      <c r="YE15" s="221"/>
      <c r="YF15" s="221"/>
      <c r="YG15" s="221"/>
      <c r="YH15" s="221"/>
      <c r="YI15" s="221"/>
      <c r="YJ15" s="221"/>
      <c r="YK15" s="221"/>
      <c r="YL15" s="221"/>
      <c r="YM15" s="221"/>
      <c r="YN15" s="221"/>
      <c r="YO15" s="221"/>
      <c r="YP15" s="221"/>
      <c r="YQ15" s="221"/>
      <c r="YR15" s="221"/>
      <c r="YS15" s="221"/>
      <c r="YT15" s="221"/>
      <c r="YU15" s="221"/>
      <c r="YV15" s="221"/>
      <c r="YW15" s="221"/>
      <c r="YX15" s="221"/>
      <c r="YY15" s="221"/>
      <c r="YZ15" s="221"/>
      <c r="ZA15" s="221"/>
      <c r="ZB15" s="221"/>
      <c r="ZC15" s="221"/>
      <c r="ZD15" s="221"/>
      <c r="ZE15" s="221"/>
      <c r="ZF15" s="221"/>
      <c r="ZG15" s="221"/>
      <c r="ZH15" s="221"/>
      <c r="ZI15" s="221"/>
      <c r="ZJ15" s="221"/>
      <c r="ZK15" s="221"/>
      <c r="ZL15" s="221"/>
      <c r="ZM15" s="221"/>
      <c r="ZN15" s="221"/>
      <c r="ZO15" s="221"/>
      <c r="ZP15" s="221"/>
      <c r="ZQ15" s="221"/>
      <c r="ZR15" s="221"/>
      <c r="ZS15" s="221"/>
      <c r="ZT15" s="221"/>
      <c r="ZU15" s="221"/>
      <c r="ZV15" s="221"/>
      <c r="ZW15" s="221"/>
      <c r="ZX15" s="221"/>
      <c r="ZY15" s="221"/>
      <c r="ZZ15" s="221"/>
      <c r="AAA15" s="221"/>
      <c r="AAB15" s="221"/>
      <c r="AAC15" s="221"/>
      <c r="AAD15" s="221"/>
      <c r="AAE15" s="221"/>
      <c r="AAF15" s="221"/>
      <c r="AAG15" s="221"/>
      <c r="AAH15" s="221"/>
      <c r="AAI15" s="221"/>
      <c r="AAJ15" s="221"/>
      <c r="AAK15" s="221"/>
      <c r="AAL15" s="221"/>
      <c r="AAM15" s="221"/>
      <c r="AAN15" s="221"/>
      <c r="AAO15" s="221"/>
      <c r="AAP15" s="221"/>
      <c r="AAQ15" s="221"/>
      <c r="AAR15" s="221"/>
      <c r="AAS15" s="221"/>
      <c r="AAT15" s="221"/>
      <c r="AAU15" s="221"/>
      <c r="AAV15" s="221"/>
      <c r="AAW15" s="221"/>
      <c r="AAX15" s="221"/>
      <c r="AAY15" s="221"/>
      <c r="AAZ15" s="221"/>
      <c r="ABA15" s="221"/>
      <c r="ABB15" s="221"/>
      <c r="ABC15" s="221"/>
      <c r="ABD15" s="221"/>
      <c r="ABE15" s="221"/>
      <c r="ABF15" s="221"/>
      <c r="ABG15" s="221"/>
      <c r="ABH15" s="221"/>
      <c r="ABI15" s="221"/>
      <c r="ABJ15" s="221"/>
      <c r="ABK15" s="221"/>
      <c r="ABL15" s="221"/>
      <c r="ABM15" s="221"/>
      <c r="ABN15" s="221"/>
      <c r="ABO15" s="221"/>
      <c r="ABP15" s="221"/>
      <c r="ABQ15" s="221"/>
      <c r="ABR15" s="221"/>
      <c r="ABS15" s="221"/>
      <c r="ABT15" s="221"/>
      <c r="ABU15" s="221"/>
      <c r="ABV15" s="221"/>
      <c r="ABW15" s="221"/>
      <c r="ABX15" s="221"/>
      <c r="ABY15" s="221"/>
      <c r="ABZ15" s="221"/>
      <c r="ACA15" s="221"/>
      <c r="ACB15" s="221"/>
      <c r="ACC15" s="221"/>
      <c r="ACD15" s="221"/>
      <c r="ACE15" s="221"/>
      <c r="ACF15" s="221"/>
      <c r="ACG15" s="221"/>
      <c r="ACH15" s="221"/>
      <c r="ACI15" s="221"/>
      <c r="ACJ15" s="221"/>
      <c r="ACK15" s="221"/>
      <c r="ACL15" s="221"/>
      <c r="ACM15" s="221"/>
      <c r="ACN15" s="221"/>
      <c r="ACO15" s="221"/>
      <c r="ACP15" s="221"/>
      <c r="ACQ15" s="221"/>
      <c r="ACR15" s="221"/>
      <c r="ACS15" s="221"/>
      <c r="ACT15" s="221"/>
      <c r="ACU15" s="221"/>
      <c r="ACV15" s="221"/>
      <c r="ACW15" s="221"/>
      <c r="ACX15" s="221"/>
      <c r="ACY15" s="221"/>
      <c r="ACZ15" s="221"/>
      <c r="ADA15" s="221"/>
      <c r="ADB15" s="221"/>
      <c r="ADC15" s="221"/>
      <c r="ADD15" s="221"/>
      <c r="ADE15" s="221"/>
      <c r="ADF15" s="221"/>
      <c r="ADG15" s="221"/>
      <c r="ADH15" s="221"/>
      <c r="ADI15" s="221"/>
      <c r="ADJ15" s="221"/>
      <c r="ADK15" s="221"/>
      <c r="ADL15" s="221"/>
      <c r="ADM15" s="221"/>
      <c r="ADN15" s="221"/>
      <c r="ADO15" s="221"/>
      <c r="ADP15" s="221"/>
      <c r="ADQ15" s="221"/>
      <c r="ADR15" s="221"/>
      <c r="ADS15" s="221"/>
      <c r="ADT15" s="221"/>
      <c r="ADU15" s="221"/>
      <c r="ADV15" s="221"/>
      <c r="ADW15" s="221"/>
      <c r="ADX15" s="221"/>
      <c r="ADY15" s="221"/>
      <c r="ADZ15" s="221"/>
      <c r="AEA15" s="221"/>
      <c r="AEB15" s="221"/>
      <c r="AEC15" s="221"/>
      <c r="AED15" s="221"/>
      <c r="AEE15" s="221"/>
      <c r="AEF15" s="221"/>
      <c r="AEG15" s="221"/>
      <c r="AEH15" s="221"/>
      <c r="AEI15" s="221"/>
      <c r="AEJ15" s="221"/>
      <c r="AEK15" s="221"/>
      <c r="AEL15" s="221"/>
      <c r="AEM15" s="221"/>
      <c r="AEN15" s="221"/>
      <c r="AEO15" s="221"/>
      <c r="AEP15" s="221"/>
      <c r="AEQ15" s="221"/>
      <c r="AER15" s="221"/>
      <c r="AES15" s="221"/>
      <c r="AET15" s="221"/>
      <c r="AEU15" s="221"/>
      <c r="AEV15" s="221"/>
      <c r="AEW15" s="221"/>
      <c r="AEX15" s="221"/>
      <c r="AEY15" s="221"/>
      <c r="AEZ15" s="221"/>
      <c r="AFA15" s="221"/>
      <c r="AFB15" s="221"/>
      <c r="AFC15" s="221"/>
      <c r="AFD15" s="221"/>
      <c r="AFE15" s="221"/>
      <c r="AFF15" s="221"/>
      <c r="AFG15" s="221"/>
      <c r="AFH15" s="221"/>
      <c r="AFI15" s="221"/>
      <c r="AFJ15" s="221"/>
      <c r="AFK15" s="221"/>
      <c r="AFL15" s="221"/>
      <c r="AFM15" s="221"/>
      <c r="AFN15" s="221"/>
      <c r="AFO15" s="221"/>
      <c r="AFP15" s="221"/>
      <c r="AFQ15" s="221"/>
      <c r="AFR15" s="221"/>
      <c r="AFS15" s="221"/>
      <c r="AFT15" s="221"/>
      <c r="AFU15" s="221"/>
      <c r="AFV15" s="221"/>
      <c r="AFW15" s="221"/>
    </row>
    <row r="16" spans="1:855" s="221" customFormat="1" ht="15" customHeight="1">
      <c r="A16" s="482" t="s">
        <v>16</v>
      </c>
      <c r="B16" s="494"/>
      <c r="C16" s="494"/>
      <c r="D16" s="494"/>
      <c r="E16" s="494"/>
      <c r="F16" s="494"/>
      <c r="G16" s="494"/>
      <c r="H16" s="495"/>
      <c r="I16" s="385"/>
      <c r="J16" s="385"/>
      <c r="K16" s="385"/>
      <c r="L16" s="387"/>
      <c r="M16" s="223"/>
      <c r="N16" s="227"/>
    </row>
    <row r="17" spans="1:17" s="37" customFormat="1" ht="15" customHeight="1">
      <c r="A17" s="492" t="s">
        <v>17</v>
      </c>
      <c r="B17" s="493"/>
      <c r="C17" s="493"/>
      <c r="D17" s="493"/>
      <c r="E17" s="493"/>
      <c r="F17" s="493"/>
      <c r="G17" s="493"/>
      <c r="H17" s="493"/>
      <c r="I17" s="385"/>
      <c r="J17" s="385"/>
      <c r="K17" s="385"/>
      <c r="L17" s="387"/>
      <c r="M17" s="38"/>
      <c r="N17" s="225"/>
      <c r="Q17" s="233"/>
    </row>
    <row r="18" spans="1:17" s="37" customFormat="1" ht="15" customHeight="1">
      <c r="A18" s="482" t="s">
        <v>18</v>
      </c>
      <c r="B18" s="494"/>
      <c r="C18" s="494"/>
      <c r="D18" s="494"/>
      <c r="E18" s="494"/>
      <c r="F18" s="494"/>
      <c r="G18" s="494"/>
      <c r="H18" s="495"/>
      <c r="I18" s="385"/>
      <c r="J18" s="385"/>
      <c r="K18" s="385"/>
      <c r="L18" s="387"/>
      <c r="M18" s="38"/>
      <c r="N18" s="225"/>
      <c r="Q18" s="75"/>
    </row>
    <row r="19" spans="1:17" s="37" customFormat="1" ht="15" customHeight="1">
      <c r="A19" s="546" t="s">
        <v>203</v>
      </c>
      <c r="B19" s="547"/>
      <c r="C19" s="547"/>
      <c r="D19" s="547"/>
      <c r="E19" s="547"/>
      <c r="F19" s="547"/>
      <c r="G19" s="547"/>
      <c r="H19" s="548"/>
      <c r="I19" s="385"/>
      <c r="J19" s="385"/>
      <c r="K19" s="385"/>
      <c r="L19" s="387"/>
      <c r="M19" s="38"/>
      <c r="N19" s="225"/>
    </row>
    <row r="20" spans="1:17" s="37" customFormat="1" ht="15" customHeight="1">
      <c r="A20" s="546" t="s">
        <v>224</v>
      </c>
      <c r="B20" s="547"/>
      <c r="C20" s="547"/>
      <c r="D20" s="547"/>
      <c r="E20" s="547"/>
      <c r="F20" s="547"/>
      <c r="G20" s="547"/>
      <c r="H20" s="548"/>
      <c r="I20" s="385"/>
      <c r="J20" s="385"/>
      <c r="K20" s="385"/>
      <c r="L20" s="387"/>
      <c r="M20" s="38"/>
      <c r="N20" s="225"/>
    </row>
    <row r="21" spans="1:17" s="37" customFormat="1" ht="15" customHeight="1">
      <c r="A21" s="551" t="s">
        <v>299</v>
      </c>
      <c r="B21" s="552"/>
      <c r="C21" s="552"/>
      <c r="D21" s="552"/>
      <c r="E21" s="552"/>
      <c r="F21" s="552"/>
      <c r="G21" s="552"/>
      <c r="H21" s="553"/>
      <c r="I21" s="390"/>
      <c r="J21" s="391"/>
      <c r="K21" s="392"/>
      <c r="L21" s="393"/>
      <c r="M21" s="229"/>
      <c r="N21" s="225"/>
    </row>
    <row r="22" spans="1:17" s="37" customFormat="1" ht="15" customHeight="1">
      <c r="A22" s="492" t="s">
        <v>279</v>
      </c>
      <c r="B22" s="493"/>
      <c r="C22" s="493"/>
      <c r="D22" s="493"/>
      <c r="E22" s="493"/>
      <c r="F22" s="493"/>
      <c r="G22" s="493"/>
      <c r="H22" s="493"/>
      <c r="I22" s="385"/>
      <c r="J22" s="385"/>
      <c r="K22" s="385"/>
      <c r="L22" s="387"/>
      <c r="M22" s="38"/>
      <c r="N22" s="225"/>
    </row>
    <row r="23" spans="1:17" s="37" customFormat="1" ht="15" customHeight="1" thickBot="1">
      <c r="A23" s="456" t="s">
        <v>287</v>
      </c>
      <c r="B23" s="508"/>
      <c r="C23" s="508"/>
      <c r="D23" s="508"/>
      <c r="E23" s="508"/>
      <c r="F23" s="508"/>
      <c r="G23" s="508"/>
      <c r="H23" s="508"/>
      <c r="I23" s="341">
        <f>I10+I11+I12+I13+I14+I15+I16+I17+I18+I19+I20+I22</f>
        <v>0</v>
      </c>
      <c r="J23" s="341">
        <f t="shared" ref="J23:L23" si="0">J10+J11+J12+J13+J14+J15+J16+J17+J18+J19+J20+J22</f>
        <v>0</v>
      </c>
      <c r="K23" s="341">
        <f t="shared" si="0"/>
        <v>0</v>
      </c>
      <c r="L23" s="348">
        <f t="shared" si="0"/>
        <v>0</v>
      </c>
      <c r="M23" s="38"/>
      <c r="N23" s="225"/>
    </row>
    <row r="24" spans="1:17" s="37" customFormat="1" ht="15" customHeight="1">
      <c r="A24" s="398"/>
      <c r="M24" s="38"/>
      <c r="N24" s="225"/>
    </row>
    <row r="25" spans="1:17" s="37" customFormat="1" ht="15" customHeight="1" thickBot="1">
      <c r="A25" s="490" t="s">
        <v>202</v>
      </c>
      <c r="B25" s="490"/>
      <c r="C25" s="490"/>
      <c r="D25" s="491"/>
      <c r="E25" s="490"/>
      <c r="F25" s="490"/>
      <c r="G25" s="490"/>
      <c r="H25" s="491"/>
      <c r="I25" s="490"/>
      <c r="J25" s="490"/>
      <c r="K25" s="490"/>
      <c r="L25" s="491"/>
      <c r="M25" s="38"/>
      <c r="N25" s="225"/>
    </row>
    <row r="26" spans="1:17" s="37" customFormat="1" ht="15" customHeight="1">
      <c r="A26" s="549" t="s">
        <v>14</v>
      </c>
      <c r="B26" s="550"/>
      <c r="C26" s="550"/>
      <c r="D26" s="550"/>
      <c r="E26" s="550"/>
      <c r="F26" s="550"/>
      <c r="G26" s="550"/>
      <c r="H26" s="550"/>
      <c r="I26" s="384"/>
      <c r="J26" s="291"/>
      <c r="K26" s="292"/>
      <c r="L26" s="293"/>
      <c r="M26" s="38"/>
      <c r="N26" s="225"/>
    </row>
    <row r="27" spans="1:17" s="37" customFormat="1" ht="15" customHeight="1">
      <c r="A27" s="532" t="s">
        <v>26</v>
      </c>
      <c r="B27" s="533"/>
      <c r="C27" s="533"/>
      <c r="D27" s="533"/>
      <c r="E27" s="533"/>
      <c r="F27" s="533"/>
      <c r="G27" s="533"/>
      <c r="H27" s="533"/>
      <c r="I27" s="385"/>
      <c r="J27" s="294"/>
      <c r="K27" s="295"/>
      <c r="L27" s="388"/>
      <c r="M27" s="38"/>
      <c r="N27" s="225"/>
    </row>
    <row r="28" spans="1:17" s="37" customFormat="1" ht="15" customHeight="1">
      <c r="A28" s="492" t="s">
        <v>200</v>
      </c>
      <c r="B28" s="493"/>
      <c r="C28" s="493"/>
      <c r="D28" s="493"/>
      <c r="E28" s="493"/>
      <c r="F28" s="493"/>
      <c r="G28" s="493"/>
      <c r="H28" s="493"/>
      <c r="I28" s="385"/>
      <c r="J28" s="294"/>
      <c r="K28" s="295"/>
      <c r="L28" s="388"/>
      <c r="M28" s="38"/>
      <c r="N28" s="225"/>
    </row>
    <row r="29" spans="1:17" s="37" customFormat="1" ht="15" customHeight="1">
      <c r="A29" s="492" t="s">
        <v>201</v>
      </c>
      <c r="B29" s="493"/>
      <c r="C29" s="493"/>
      <c r="D29" s="493"/>
      <c r="E29" s="493"/>
      <c r="F29" s="493"/>
      <c r="G29" s="493"/>
      <c r="H29" s="493"/>
      <c r="I29" s="385"/>
      <c r="J29" s="294"/>
      <c r="K29" s="295"/>
      <c r="L29" s="388"/>
      <c r="M29" s="229"/>
      <c r="N29" s="225"/>
    </row>
    <row r="30" spans="1:17" s="37" customFormat="1" ht="15" customHeight="1">
      <c r="A30" s="532" t="s">
        <v>15</v>
      </c>
      <c r="B30" s="533"/>
      <c r="C30" s="533"/>
      <c r="D30" s="533"/>
      <c r="E30" s="533"/>
      <c r="F30" s="533"/>
      <c r="G30" s="533"/>
      <c r="H30" s="533"/>
      <c r="I30" s="385"/>
      <c r="J30" s="294"/>
      <c r="K30" s="295"/>
      <c r="L30" s="388"/>
      <c r="M30" s="229"/>
      <c r="N30" s="225"/>
    </row>
    <row r="31" spans="1:17" s="37" customFormat="1" ht="15" customHeight="1">
      <c r="A31" s="492" t="s">
        <v>192</v>
      </c>
      <c r="B31" s="493"/>
      <c r="C31" s="493"/>
      <c r="D31" s="493"/>
      <c r="E31" s="493"/>
      <c r="F31" s="493"/>
      <c r="G31" s="493"/>
      <c r="H31" s="493"/>
      <c r="I31" s="385"/>
      <c r="J31" s="294"/>
      <c r="K31" s="295"/>
      <c r="L31" s="388"/>
      <c r="M31" s="229"/>
      <c r="N31" s="225"/>
    </row>
    <row r="32" spans="1:17" s="37" customFormat="1" ht="15" customHeight="1">
      <c r="A32" s="492" t="s">
        <v>17</v>
      </c>
      <c r="B32" s="493"/>
      <c r="C32" s="493"/>
      <c r="D32" s="493"/>
      <c r="E32" s="493"/>
      <c r="F32" s="493"/>
      <c r="G32" s="493"/>
      <c r="H32" s="493"/>
      <c r="I32" s="3"/>
      <c r="J32" s="3"/>
      <c r="K32" s="295"/>
      <c r="L32" s="388"/>
      <c r="M32" s="229"/>
      <c r="N32" s="225"/>
    </row>
    <row r="33" spans="1:17" s="37" customFormat="1" ht="15" customHeight="1">
      <c r="A33" s="482" t="s">
        <v>18</v>
      </c>
      <c r="B33" s="494"/>
      <c r="C33" s="494"/>
      <c r="D33" s="494"/>
      <c r="E33" s="494"/>
      <c r="F33" s="494"/>
      <c r="G33" s="494"/>
      <c r="H33" s="495"/>
      <c r="I33" s="3"/>
      <c r="J33" s="3"/>
      <c r="K33" s="295"/>
      <c r="L33" s="388"/>
      <c r="M33" s="229"/>
      <c r="N33" s="225"/>
    </row>
    <row r="34" spans="1:17" s="37" customFormat="1" ht="15" customHeight="1">
      <c r="A34" s="546" t="s">
        <v>203</v>
      </c>
      <c r="B34" s="547"/>
      <c r="C34" s="547"/>
      <c r="D34" s="547"/>
      <c r="E34" s="547"/>
      <c r="F34" s="547"/>
      <c r="G34" s="547"/>
      <c r="H34" s="548"/>
      <c r="I34" s="212"/>
      <c r="J34" s="305"/>
      <c r="K34" s="306"/>
      <c r="L34" s="268"/>
      <c r="M34" s="229"/>
      <c r="N34" s="225"/>
    </row>
    <row r="35" spans="1:17" s="37" customFormat="1" ht="15" customHeight="1">
      <c r="A35" s="546" t="s">
        <v>224</v>
      </c>
      <c r="B35" s="547"/>
      <c r="C35" s="547"/>
      <c r="D35" s="547"/>
      <c r="E35" s="547"/>
      <c r="F35" s="547"/>
      <c r="G35" s="547"/>
      <c r="H35" s="548"/>
      <c r="I35" s="212"/>
      <c r="J35" s="305"/>
      <c r="K35" s="306"/>
      <c r="L35" s="268"/>
      <c r="M35" s="229"/>
      <c r="N35" s="225"/>
    </row>
    <row r="36" spans="1:17" s="37" customFormat="1" ht="15" customHeight="1">
      <c r="A36" s="551" t="s">
        <v>299</v>
      </c>
      <c r="B36" s="552"/>
      <c r="C36" s="552"/>
      <c r="D36" s="552"/>
      <c r="E36" s="552"/>
      <c r="F36" s="552"/>
      <c r="G36" s="552"/>
      <c r="H36" s="553"/>
      <c r="I36" s="390"/>
      <c r="J36" s="391"/>
      <c r="K36" s="392"/>
      <c r="L36" s="393"/>
      <c r="M36" s="229"/>
      <c r="N36" s="225"/>
    </row>
    <row r="37" spans="1:17" s="37" customFormat="1" ht="15" customHeight="1">
      <c r="A37" s="492" t="s">
        <v>279</v>
      </c>
      <c r="B37" s="493"/>
      <c r="C37" s="493"/>
      <c r="D37" s="493"/>
      <c r="E37" s="493"/>
      <c r="F37" s="493"/>
      <c r="G37" s="493"/>
      <c r="H37" s="493"/>
      <c r="I37" s="385"/>
      <c r="J37" s="294"/>
      <c r="K37" s="295"/>
      <c r="L37" s="388"/>
      <c r="M37" s="229"/>
      <c r="N37" s="225"/>
    </row>
    <row r="38" spans="1:17" s="37" customFormat="1" ht="15" customHeight="1" thickBot="1">
      <c r="A38" s="456" t="s">
        <v>289</v>
      </c>
      <c r="B38" s="508"/>
      <c r="C38" s="508"/>
      <c r="D38" s="508"/>
      <c r="E38" s="508"/>
      <c r="F38" s="508"/>
      <c r="G38" s="508"/>
      <c r="H38" s="508"/>
      <c r="I38" s="341">
        <f>I26+I27+I28+I29+I30+I31+I32+I33+I34+I35+I37</f>
        <v>0</v>
      </c>
      <c r="J38" s="341">
        <f t="shared" ref="J38:L38" si="1">J26+J27+J28+J29+J30+J31+J32+J33+J34+J35+J37</f>
        <v>0</v>
      </c>
      <c r="K38" s="341">
        <f t="shared" si="1"/>
        <v>0</v>
      </c>
      <c r="L38" s="348">
        <f t="shared" si="1"/>
        <v>0</v>
      </c>
      <c r="M38" s="38"/>
      <c r="N38" s="225"/>
    </row>
    <row r="39" spans="1:17" s="37" customFormat="1" ht="15" customHeight="1" thickBot="1">
      <c r="A39" s="312"/>
      <c r="B39" s="108"/>
      <c r="C39" s="108"/>
      <c r="D39" s="108"/>
      <c r="E39" s="108"/>
      <c r="F39" s="108"/>
      <c r="G39" s="108"/>
      <c r="H39" s="108"/>
      <c r="I39" s="342"/>
      <c r="J39" s="342"/>
      <c r="K39" s="342"/>
      <c r="L39" s="342"/>
      <c r="M39" s="38"/>
      <c r="N39" s="225"/>
    </row>
    <row r="40" spans="1:17" s="37" customFormat="1" ht="15" customHeight="1" thickBot="1">
      <c r="A40" s="544" t="s">
        <v>193</v>
      </c>
      <c r="B40" s="545"/>
      <c r="C40" s="545"/>
      <c r="D40" s="545"/>
      <c r="E40" s="545"/>
      <c r="F40" s="545"/>
      <c r="G40" s="545"/>
      <c r="H40" s="545"/>
      <c r="I40" s="343">
        <f>I23+I38</f>
        <v>0</v>
      </c>
      <c r="J40" s="343">
        <f>J23+J38</f>
        <v>0</v>
      </c>
      <c r="K40" s="343">
        <f>K23+K38</f>
        <v>0</v>
      </c>
      <c r="L40" s="344">
        <f>L23+L38</f>
        <v>0</v>
      </c>
      <c r="M40" s="38"/>
      <c r="N40" s="225"/>
    </row>
    <row r="41" spans="1:17" s="37" customFormat="1" ht="15" customHeight="1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8"/>
      <c r="N41" s="225"/>
    </row>
    <row r="42" spans="1:17" s="37" customFormat="1" ht="15" customHeight="1" thickBot="1">
      <c r="A42" s="296" t="s">
        <v>228</v>
      </c>
      <c r="B42" s="296"/>
      <c r="C42" s="296"/>
      <c r="D42" s="297"/>
      <c r="E42" s="274"/>
      <c r="F42" s="274"/>
      <c r="G42" s="274"/>
      <c r="H42" s="274"/>
      <c r="I42" s="274"/>
      <c r="J42" s="274"/>
      <c r="K42" s="91"/>
      <c r="L42" s="91"/>
      <c r="M42" s="229"/>
      <c r="N42" s="225"/>
    </row>
    <row r="43" spans="1:17" s="37" customFormat="1" ht="15" customHeight="1">
      <c r="A43" s="538" t="s">
        <v>205</v>
      </c>
      <c r="B43" s="539"/>
      <c r="C43" s="539"/>
      <c r="D43" s="539"/>
      <c r="E43" s="539"/>
      <c r="F43" s="539"/>
      <c r="G43" s="539"/>
      <c r="H43" s="540"/>
      <c r="I43" s="165"/>
      <c r="J43" s="298"/>
      <c r="K43" s="292"/>
      <c r="L43" s="171"/>
      <c r="M43" s="229"/>
      <c r="N43" s="225"/>
    </row>
    <row r="44" spans="1:17" s="37" customFormat="1" ht="15" customHeight="1">
      <c r="A44" s="473" t="s">
        <v>230</v>
      </c>
      <c r="B44" s="541"/>
      <c r="C44" s="541"/>
      <c r="D44" s="541"/>
      <c r="E44" s="541"/>
      <c r="F44" s="541"/>
      <c r="G44" s="541"/>
      <c r="H44" s="542"/>
      <c r="I44" s="3"/>
      <c r="J44" s="299"/>
      <c r="K44" s="295"/>
      <c r="L44" s="174"/>
      <c r="M44" s="229"/>
      <c r="N44" s="225"/>
    </row>
    <row r="45" spans="1:17" s="37" customFormat="1" ht="15" customHeight="1">
      <c r="A45" s="473" t="s">
        <v>102</v>
      </c>
      <c r="B45" s="541"/>
      <c r="C45" s="541"/>
      <c r="D45" s="541"/>
      <c r="E45" s="541"/>
      <c r="F45" s="541"/>
      <c r="G45" s="541"/>
      <c r="H45" s="542"/>
      <c r="I45" s="3"/>
      <c r="J45" s="3"/>
      <c r="K45" s="295"/>
      <c r="L45" s="191"/>
      <c r="M45" s="229"/>
      <c r="N45" s="225"/>
      <c r="Q45"/>
    </row>
    <row r="46" spans="1:17" s="37" customFormat="1" ht="15" customHeight="1">
      <c r="A46" s="543" t="s">
        <v>191</v>
      </c>
      <c r="B46" s="541"/>
      <c r="C46" s="541"/>
      <c r="D46" s="541"/>
      <c r="E46" s="541"/>
      <c r="F46" s="541"/>
      <c r="G46" s="541"/>
      <c r="H46" s="542"/>
      <c r="I46" s="300">
        <f>+I43+I44+I45</f>
        <v>0</v>
      </c>
      <c r="J46" s="299"/>
      <c r="K46" s="301">
        <f>+K43+K44+K45</f>
        <v>0</v>
      </c>
      <c r="L46" s="302"/>
      <c r="M46" s="229"/>
      <c r="N46" s="225"/>
    </row>
    <row r="47" spans="1:17" s="37" customFormat="1" ht="15" customHeight="1" thickBot="1">
      <c r="A47" s="536" t="s">
        <v>229</v>
      </c>
      <c r="B47" s="508"/>
      <c r="C47" s="508"/>
      <c r="D47" s="508"/>
      <c r="E47" s="508"/>
      <c r="F47" s="508"/>
      <c r="G47" s="508"/>
      <c r="H47" s="537"/>
      <c r="I47" s="303">
        <f>I40-I46</f>
        <v>0</v>
      </c>
      <c r="J47" s="304"/>
      <c r="K47" s="303">
        <f>K40-K46</f>
        <v>0</v>
      </c>
      <c r="L47" s="177"/>
      <c r="M47" s="229"/>
      <c r="N47" s="225"/>
    </row>
    <row r="48" spans="1:17" s="37" customFormat="1" ht="1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229"/>
      <c r="N48" s="225"/>
      <c r="P48" s="234"/>
      <c r="Q48" s="38"/>
    </row>
    <row r="49" spans="1:23" s="37" customFormat="1" ht="1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229"/>
      <c r="N49" s="225"/>
      <c r="S49"/>
    </row>
    <row r="50" spans="1:23" s="37" customFormat="1" ht="15" customHeight="1">
      <c r="A50" s="462" t="s">
        <v>165</v>
      </c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229"/>
      <c r="N50" s="225"/>
    </row>
    <row r="51" spans="1:23" s="37" customFormat="1" ht="15" customHeight="1" thickBot="1">
      <c r="A51" s="276"/>
      <c r="B51" s="276"/>
      <c r="C51" s="276"/>
      <c r="D51" s="276"/>
      <c r="E51" s="276"/>
      <c r="F51" s="276"/>
      <c r="G51" s="276"/>
      <c r="H51" s="276"/>
      <c r="I51" s="276"/>
      <c r="J51" s="95"/>
      <c r="K51" s="95"/>
      <c r="L51" s="95"/>
      <c r="M51" s="229"/>
      <c r="N51" s="225"/>
      <c r="W51"/>
    </row>
    <row r="52" spans="1:23" s="37" customFormat="1" ht="15" customHeight="1">
      <c r="A52" s="518" t="s">
        <v>95</v>
      </c>
      <c r="B52" s="519"/>
      <c r="C52" s="519" t="s">
        <v>147</v>
      </c>
      <c r="D52" s="519"/>
      <c r="E52" s="519"/>
      <c r="F52" s="519"/>
      <c r="G52" s="522" t="s">
        <v>117</v>
      </c>
      <c r="H52" s="522"/>
      <c r="I52" s="522">
        <v>2015</v>
      </c>
      <c r="J52" s="522"/>
      <c r="K52" s="522"/>
      <c r="L52" s="524"/>
      <c r="M52" s="229"/>
      <c r="N52" s="225"/>
    </row>
    <row r="53" spans="1:23" s="37" customFormat="1" ht="15" customHeight="1">
      <c r="A53" s="520"/>
      <c r="B53" s="521"/>
      <c r="C53" s="521"/>
      <c r="D53" s="521"/>
      <c r="E53" s="521"/>
      <c r="F53" s="521"/>
      <c r="G53" s="523"/>
      <c r="H53" s="523"/>
      <c r="I53" s="525" t="s">
        <v>103</v>
      </c>
      <c r="J53" s="525"/>
      <c r="K53" s="506" t="s">
        <v>85</v>
      </c>
      <c r="L53" s="507"/>
      <c r="M53" s="229"/>
      <c r="N53" s="225"/>
    </row>
    <row r="54" spans="1:23" s="37" customFormat="1" ht="15" customHeight="1">
      <c r="A54" s="496"/>
      <c r="B54" s="497"/>
      <c r="C54" s="498"/>
      <c r="D54" s="499"/>
      <c r="E54" s="499"/>
      <c r="F54" s="499"/>
      <c r="G54" s="500"/>
      <c r="H54" s="501"/>
      <c r="I54" s="502"/>
      <c r="J54" s="502"/>
      <c r="K54" s="502"/>
      <c r="L54" s="503"/>
      <c r="M54" s="229"/>
      <c r="N54" s="225"/>
    </row>
    <row r="55" spans="1:23" s="37" customFormat="1" ht="15" customHeight="1">
      <c r="A55" s="496"/>
      <c r="B55" s="497"/>
      <c r="C55" s="498"/>
      <c r="D55" s="499"/>
      <c r="E55" s="499"/>
      <c r="F55" s="499"/>
      <c r="G55" s="500"/>
      <c r="H55" s="501"/>
      <c r="I55" s="502"/>
      <c r="J55" s="502"/>
      <c r="K55" s="502"/>
      <c r="L55" s="503"/>
      <c r="M55" s="229"/>
      <c r="N55" s="225"/>
    </row>
    <row r="56" spans="1:23" s="37" customFormat="1" ht="15" customHeight="1">
      <c r="A56" s="496"/>
      <c r="B56" s="497"/>
      <c r="C56" s="498"/>
      <c r="D56" s="499"/>
      <c r="E56" s="499"/>
      <c r="F56" s="499"/>
      <c r="G56" s="500"/>
      <c r="H56" s="501"/>
      <c r="I56" s="502"/>
      <c r="J56" s="502"/>
      <c r="K56" s="502"/>
      <c r="L56" s="503"/>
      <c r="M56" s="229"/>
      <c r="N56" s="225"/>
    </row>
    <row r="57" spans="1:23" s="37" customFormat="1" ht="15" customHeight="1">
      <c r="A57" s="496"/>
      <c r="B57" s="497"/>
      <c r="C57" s="498"/>
      <c r="D57" s="499"/>
      <c r="E57" s="499"/>
      <c r="F57" s="499"/>
      <c r="G57" s="500"/>
      <c r="H57" s="501"/>
      <c r="I57" s="502"/>
      <c r="J57" s="502"/>
      <c r="K57" s="502"/>
      <c r="L57" s="503"/>
      <c r="M57" s="229"/>
      <c r="N57" s="225"/>
    </row>
    <row r="58" spans="1:23" s="37" customFormat="1" ht="15" customHeight="1" thickBot="1">
      <c r="A58" s="504"/>
      <c r="B58" s="505"/>
      <c r="C58" s="526"/>
      <c r="D58" s="527"/>
      <c r="E58" s="527"/>
      <c r="F58" s="527"/>
      <c r="G58" s="528"/>
      <c r="H58" s="529"/>
      <c r="I58" s="530"/>
      <c r="J58" s="530"/>
      <c r="K58" s="530"/>
      <c r="L58" s="531"/>
      <c r="M58" s="229"/>
      <c r="N58" s="225"/>
    </row>
    <row r="59" spans="1:23" s="37" customFormat="1" ht="15" customHeight="1" thickBo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229"/>
      <c r="N59" s="225"/>
    </row>
    <row r="60" spans="1:23" s="37" customFormat="1" ht="15" customHeight="1">
      <c r="A60" s="534" t="s">
        <v>166</v>
      </c>
      <c r="B60" s="535"/>
      <c r="C60" s="535"/>
      <c r="D60" s="535"/>
      <c r="E60" s="535"/>
      <c r="F60" s="535"/>
      <c r="G60" s="535"/>
      <c r="H60" s="535"/>
      <c r="I60" s="509"/>
      <c r="J60" s="510"/>
      <c r="K60" s="510"/>
      <c r="L60" s="511"/>
      <c r="M60" s="229"/>
      <c r="N60" s="225"/>
    </row>
    <row r="61" spans="1:23" s="37" customFormat="1" ht="15" customHeight="1">
      <c r="A61" s="512" t="s">
        <v>167</v>
      </c>
      <c r="B61" s="513"/>
      <c r="C61" s="513"/>
      <c r="D61" s="513"/>
      <c r="E61" s="513"/>
      <c r="F61" s="513"/>
      <c r="G61" s="513"/>
      <c r="H61" s="514"/>
      <c r="I61" s="515"/>
      <c r="J61" s="516"/>
      <c r="K61" s="516"/>
      <c r="L61" s="517"/>
      <c r="M61" s="229"/>
      <c r="N61" s="225"/>
    </row>
    <row r="62" spans="1:23" s="37" customFormat="1" ht="15" customHeight="1">
      <c r="A62" s="482" t="s">
        <v>168</v>
      </c>
      <c r="B62" s="483"/>
      <c r="C62" s="483"/>
      <c r="D62" s="483"/>
      <c r="E62" s="483"/>
      <c r="F62" s="483"/>
      <c r="G62" s="483"/>
      <c r="H62" s="483"/>
      <c r="I62" s="484"/>
      <c r="J62" s="484"/>
      <c r="K62" s="484"/>
      <c r="L62" s="485"/>
      <c r="M62" s="229"/>
      <c r="N62" s="225"/>
    </row>
    <row r="63" spans="1:23" s="37" customFormat="1" ht="15" customHeight="1" thickBot="1">
      <c r="A63" s="486" t="s">
        <v>169</v>
      </c>
      <c r="B63" s="487"/>
      <c r="C63" s="487"/>
      <c r="D63" s="487"/>
      <c r="E63" s="487"/>
      <c r="F63" s="487"/>
      <c r="G63" s="487"/>
      <c r="H63" s="487"/>
      <c r="I63" s="488"/>
      <c r="J63" s="488"/>
      <c r="K63" s="488"/>
      <c r="L63" s="489"/>
      <c r="M63" s="229"/>
      <c r="N63" s="225"/>
    </row>
    <row r="64" spans="1:23" s="37" customFormat="1" ht="15" customHeight="1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9"/>
      <c r="N64" s="225"/>
    </row>
    <row r="65" spans="1:14" s="37" customFormat="1" ht="15" customHeight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9"/>
      <c r="N65" s="225"/>
    </row>
    <row r="66" spans="1:14" s="37" customFormat="1" ht="15" customHeight="1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9"/>
      <c r="N66" s="225"/>
    </row>
    <row r="67" spans="1:14" s="37" customFormat="1" ht="15" customHeight="1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9"/>
      <c r="N67" s="225"/>
    </row>
    <row r="68" spans="1:14" s="37" customFormat="1" ht="15" customHeight="1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9"/>
      <c r="N68" s="225"/>
    </row>
    <row r="69" spans="1:14" s="37" customFormat="1" ht="15" customHeight="1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9"/>
      <c r="N69" s="225"/>
    </row>
    <row r="70" spans="1:14" s="37" customFormat="1" ht="15" customHeight="1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9"/>
      <c r="N70" s="225"/>
    </row>
    <row r="71" spans="1:14" s="37" customFormat="1" ht="15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9"/>
      <c r="N71" s="225"/>
    </row>
    <row r="72" spans="1:14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</row>
    <row r="73" spans="1:14" s="76" customFormat="1" ht="32.450000000000003" customHeight="1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N73" s="228"/>
    </row>
    <row r="74" spans="1:14" ht="30.6" customHeight="1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</row>
    <row r="75" spans="1:14" ht="6.6" customHeight="1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</row>
    <row r="76" spans="1:14" ht="12.6" customHeight="1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</row>
    <row r="77" spans="1:14" ht="12.6" customHeight="1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</row>
    <row r="78" spans="1:14" ht="13.5" customHeight="1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</row>
    <row r="79" spans="1:14" ht="29.25" customHeight="1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</row>
    <row r="80" spans="1:14" ht="36.75" customHeight="1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</row>
    <row r="81" spans="1:12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</row>
    <row r="82" spans="1:12" ht="15" customHeight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</row>
    <row r="83" spans="1:12" ht="4.1500000000000004" customHeight="1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</row>
    <row r="84" spans="1:12" ht="19.5" customHeight="1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</row>
    <row r="85" spans="1:12" ht="19.5" customHeight="1"/>
    <row r="86" spans="1:12" ht="15" customHeight="1"/>
    <row r="87" spans="1:12" ht="15" customHeight="1"/>
    <row r="88" spans="1:12" ht="15" customHeight="1"/>
    <row r="89" spans="1:12" ht="15" customHeight="1"/>
    <row r="90" spans="1:12" ht="15" customHeight="1"/>
    <row r="91" spans="1:12" ht="4.5" customHeight="1"/>
    <row r="92" spans="1:12" ht="20.25" customHeight="1"/>
    <row r="93" spans="1:12" ht="16.5" customHeight="1"/>
    <row r="94" spans="1:12" ht="20.25" customHeight="1"/>
    <row r="95" spans="1:12" ht="20.25" customHeight="1"/>
    <row r="96" spans="1:12">
      <c r="B96" s="68"/>
    </row>
    <row r="97" spans="2:2">
      <c r="B97" s="68"/>
    </row>
  </sheetData>
  <sheetProtection algorithmName="SHA-512" hashValue="Gph5VtNNVttAekO+5twnf4ypTwNjn148sFKpLCjAfVZjnIQLXhQgKMoVo9/bPWGZBinyBcDU7qWPWv2FXQkeXg==" saltValue="alVYdYMuQUZcWggDbPxdRQ==" spinCount="100000" sheet="1" objects="1" scenarios="1" selectLockedCells="1"/>
  <mergeCells count="83">
    <mergeCell ref="A36:H36"/>
    <mergeCell ref="A8:H8"/>
    <mergeCell ref="A1:L1"/>
    <mergeCell ref="A4:L4"/>
    <mergeCell ref="I6:J6"/>
    <mergeCell ref="K6:L6"/>
    <mergeCell ref="A7:F7"/>
    <mergeCell ref="A9:D9"/>
    <mergeCell ref="A10:H10"/>
    <mergeCell ref="A11:H11"/>
    <mergeCell ref="A12:H12"/>
    <mergeCell ref="A13:H13"/>
    <mergeCell ref="A16:H16"/>
    <mergeCell ref="A17:H17"/>
    <mergeCell ref="A15:H15"/>
    <mergeCell ref="A19:H19"/>
    <mergeCell ref="A20:H20"/>
    <mergeCell ref="A26:H26"/>
    <mergeCell ref="A27:H27"/>
    <mergeCell ref="A28:H28"/>
    <mergeCell ref="A29:H29"/>
    <mergeCell ref="A21:H21"/>
    <mergeCell ref="A18:H18"/>
    <mergeCell ref="A22:H22"/>
    <mergeCell ref="A23:H23"/>
    <mergeCell ref="A14:H14"/>
    <mergeCell ref="A60:H60"/>
    <mergeCell ref="A47:H47"/>
    <mergeCell ref="A43:H43"/>
    <mergeCell ref="A44:H44"/>
    <mergeCell ref="A45:H45"/>
    <mergeCell ref="A46:H46"/>
    <mergeCell ref="A40:H40"/>
    <mergeCell ref="A30:H30"/>
    <mergeCell ref="A31:H31"/>
    <mergeCell ref="A34:H34"/>
    <mergeCell ref="A35:H35"/>
    <mergeCell ref="A37:H37"/>
    <mergeCell ref="I60:L60"/>
    <mergeCell ref="A61:H61"/>
    <mergeCell ref="I61:L61"/>
    <mergeCell ref="A52:B53"/>
    <mergeCell ref="C52:F53"/>
    <mergeCell ref="G52:H53"/>
    <mergeCell ref="I52:L52"/>
    <mergeCell ref="I53:J53"/>
    <mergeCell ref="C58:F58"/>
    <mergeCell ref="G58:H58"/>
    <mergeCell ref="I58:J58"/>
    <mergeCell ref="K58:L58"/>
    <mergeCell ref="A55:B55"/>
    <mergeCell ref="C55:F55"/>
    <mergeCell ref="G55:H55"/>
    <mergeCell ref="I55:J55"/>
    <mergeCell ref="A50:L50"/>
    <mergeCell ref="K53:L53"/>
    <mergeCell ref="A38:H38"/>
    <mergeCell ref="A54:B54"/>
    <mergeCell ref="C54:F54"/>
    <mergeCell ref="G54:H54"/>
    <mergeCell ref="I54:J54"/>
    <mergeCell ref="K54:L54"/>
    <mergeCell ref="A56:B56"/>
    <mergeCell ref="C56:F56"/>
    <mergeCell ref="G56:H56"/>
    <mergeCell ref="I56:J56"/>
    <mergeCell ref="K56:L56"/>
    <mergeCell ref="A62:H62"/>
    <mergeCell ref="I62:L62"/>
    <mergeCell ref="A63:H63"/>
    <mergeCell ref="I63:L63"/>
    <mergeCell ref="A25:D25"/>
    <mergeCell ref="E25:H25"/>
    <mergeCell ref="I25:L25"/>
    <mergeCell ref="A32:H32"/>
    <mergeCell ref="A33:H33"/>
    <mergeCell ref="A57:B57"/>
    <mergeCell ref="C57:F57"/>
    <mergeCell ref="G57:H57"/>
    <mergeCell ref="I57:J57"/>
    <mergeCell ref="K57:L57"/>
    <mergeCell ref="A58:B58"/>
    <mergeCell ref="K55:L5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Q58"/>
  <sheetViews>
    <sheetView showGridLines="0" topLeftCell="A22" workbookViewId="0">
      <selection activeCell="I36" sqref="I36"/>
    </sheetView>
  </sheetViews>
  <sheetFormatPr defaultColWidth="9.140625" defaultRowHeight="12.75"/>
  <cols>
    <col min="1" max="7" width="7" style="31" customWidth="1"/>
    <col min="8" max="8" width="12.85546875" style="31" customWidth="1"/>
    <col min="9" max="12" width="12" style="31" customWidth="1"/>
    <col min="13" max="13" width="9.140625" style="31"/>
    <col min="14" max="14" width="9.140625" style="31" customWidth="1"/>
    <col min="15" max="15" width="7.42578125" style="31" customWidth="1"/>
    <col min="16" max="16384" width="9.140625" style="31"/>
  </cols>
  <sheetData>
    <row r="1" spans="1:17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7" s="29" customFormat="1" ht="21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7" ht="21" customHeight="1" thickBot="1">
      <c r="A3" s="30"/>
      <c r="B3" s="30"/>
      <c r="C3" s="30"/>
      <c r="D3" s="30"/>
      <c r="E3" s="30"/>
    </row>
    <row r="4" spans="1:17" s="37" customFormat="1" ht="30.75" customHeight="1" thickBot="1">
      <c r="A4" s="463" t="s">
        <v>126</v>
      </c>
      <c r="B4" s="464"/>
      <c r="C4" s="464"/>
      <c r="D4" s="464"/>
      <c r="E4" s="464"/>
      <c r="F4" s="464"/>
      <c r="G4" s="464"/>
      <c r="H4" s="464"/>
      <c r="I4" s="464"/>
      <c r="J4" s="464"/>
      <c r="K4" s="560"/>
      <c r="L4" s="561"/>
      <c r="M4" s="38"/>
    </row>
    <row r="5" spans="1:17" s="75" customFormat="1" ht="30.75" customHeight="1" thickBot="1">
      <c r="A5" s="72"/>
      <c r="B5" s="72"/>
      <c r="C5" s="72"/>
      <c r="D5" s="72"/>
      <c r="E5" s="72"/>
      <c r="F5" s="72"/>
      <c r="G5" s="72"/>
      <c r="H5" s="72"/>
      <c r="I5" s="76"/>
      <c r="J5" s="76"/>
      <c r="K5" s="76"/>
      <c r="L5" s="76"/>
    </row>
    <row r="6" spans="1:17" s="75" customFormat="1" ht="21.75" customHeight="1" thickBot="1">
      <c r="A6" s="72"/>
      <c r="B6" s="72"/>
      <c r="C6" s="72"/>
      <c r="D6" s="72"/>
      <c r="E6" s="72"/>
      <c r="F6" s="72"/>
      <c r="G6" s="72"/>
      <c r="H6" s="72"/>
      <c r="I6" s="454">
        <v>2014</v>
      </c>
      <c r="J6" s="455"/>
      <c r="K6" s="449">
        <v>2015</v>
      </c>
      <c r="L6" s="450"/>
      <c r="M6" s="96"/>
    </row>
    <row r="7" spans="1:17" s="75" customFormat="1" ht="6.75" customHeight="1" thickBot="1">
      <c r="A7" s="72"/>
      <c r="B7" s="72"/>
      <c r="C7" s="72"/>
      <c r="D7" s="72"/>
      <c r="E7" s="72"/>
      <c r="F7" s="72"/>
      <c r="G7" s="72"/>
      <c r="H7" s="72"/>
      <c r="I7" s="97"/>
      <c r="J7" s="97"/>
      <c r="K7" s="97"/>
      <c r="L7" s="97"/>
      <c r="M7" s="96"/>
    </row>
    <row r="8" spans="1:17" s="75" customFormat="1" ht="30.75" customHeight="1" thickBot="1">
      <c r="A8" s="72"/>
      <c r="B8" s="72"/>
      <c r="C8" s="72"/>
      <c r="D8" s="72"/>
      <c r="E8" s="72"/>
      <c r="F8" s="72"/>
      <c r="G8" s="72"/>
      <c r="H8" s="72"/>
      <c r="I8" s="84" t="s">
        <v>98</v>
      </c>
      <c r="J8" s="85" t="s">
        <v>101</v>
      </c>
      <c r="K8" s="86" t="s">
        <v>98</v>
      </c>
      <c r="L8" s="87" t="s">
        <v>101</v>
      </c>
      <c r="M8" s="96"/>
      <c r="N8" s="573" t="s">
        <v>227</v>
      </c>
      <c r="O8" s="574"/>
      <c r="P8" s="574"/>
      <c r="Q8" s="575"/>
    </row>
    <row r="9" spans="1:17" s="89" customFormat="1" ht="15.75" customHeight="1" thickBot="1">
      <c r="A9" s="562" t="s">
        <v>60</v>
      </c>
      <c r="B9" s="462"/>
      <c r="C9" s="462"/>
      <c r="D9" s="462"/>
      <c r="E9" s="462"/>
      <c r="F9" s="563"/>
      <c r="G9" s="563"/>
      <c r="H9" s="563"/>
      <c r="I9" s="95"/>
      <c r="J9" s="95"/>
      <c r="K9" s="95"/>
      <c r="L9" s="95"/>
    </row>
    <row r="10" spans="1:17" s="89" customFormat="1" ht="15.75" customHeight="1">
      <c r="A10" s="538" t="s">
        <v>14</v>
      </c>
      <c r="B10" s="539"/>
      <c r="C10" s="539"/>
      <c r="D10" s="539"/>
      <c r="E10" s="539"/>
      <c r="F10" s="539"/>
      <c r="G10" s="539"/>
      <c r="H10" s="539"/>
      <c r="I10" s="13"/>
      <c r="J10" s="13"/>
      <c r="K10" s="13"/>
      <c r="L10" s="4"/>
      <c r="M10" s="136"/>
      <c r="N10" s="265" t="str">
        <f>IF('2. Informazioni patrimoniali'!I10+'2. Informazioni patrimoniali'!I26-'3. Attivita imm e non imm'!I10-'3. Attivita imm e non imm'!I23=0,"0","errore")</f>
        <v>0</v>
      </c>
      <c r="O10" s="265" t="str">
        <f>IF('2. Informazioni patrimoniali'!J10+'2. Informazioni patrimoniali'!J26-'3. Attivita imm e non imm'!J10-'3. Attivita imm e non imm'!J23=0,"0","errore")</f>
        <v>0</v>
      </c>
      <c r="P10" s="265" t="str">
        <f>IF('2. Informazioni patrimoniali'!K10+'2. Informazioni patrimoniali'!K26-'3. Attivita imm e non imm'!K10-'3. Attivita imm e non imm'!K23=0,"0","errore")</f>
        <v>0</v>
      </c>
      <c r="Q10" s="265" t="str">
        <f>IF('2. Informazioni patrimoniali'!L10+'2. Informazioni patrimoniali'!L26-'3. Attivita imm e non imm'!L10-'3. Attivita imm e non imm'!L23=0,"0","errore")</f>
        <v>0</v>
      </c>
    </row>
    <row r="11" spans="1:17" s="37" customFormat="1" ht="15" customHeight="1">
      <c r="A11" s="473" t="s">
        <v>26</v>
      </c>
      <c r="B11" s="541"/>
      <c r="C11" s="541"/>
      <c r="D11" s="541"/>
      <c r="E11" s="541"/>
      <c r="F11" s="541"/>
      <c r="G11" s="541"/>
      <c r="H11" s="541"/>
      <c r="I11" s="262"/>
      <c r="J11" s="262"/>
      <c r="K11" s="262"/>
      <c r="L11" s="281"/>
      <c r="M11" s="38"/>
      <c r="N11" s="265" t="str">
        <f>IF('2. Informazioni patrimoniali'!I11+'2. Informazioni patrimoniali'!I27-'3. Attivita imm e non imm'!I11-'3. Attivita imm e non imm'!I24=0,"0","errore")</f>
        <v>0</v>
      </c>
      <c r="O11" s="265" t="str">
        <f>IF('2. Informazioni patrimoniali'!J11+'2. Informazioni patrimoniali'!J27-'3. Attivita imm e non imm'!J11-'3. Attivita imm e non imm'!J24=0,"0","errore")</f>
        <v>0</v>
      </c>
      <c r="P11" s="265" t="str">
        <f>IF('2. Informazioni patrimoniali'!K11+'2. Informazioni patrimoniali'!K27-'3. Attivita imm e non imm'!K11-'3. Attivita imm e non imm'!K24=0,"0","errore")</f>
        <v>0</v>
      </c>
      <c r="Q11" s="265" t="str">
        <f>IF('2. Informazioni patrimoniali'!L11+'2. Informazioni patrimoniali'!L27-'3. Attivita imm e non imm'!L11-'3. Attivita imm e non imm'!L24=0,"0","errore")</f>
        <v>0</v>
      </c>
    </row>
    <row r="12" spans="1:17" s="37" customFormat="1" ht="15" customHeight="1">
      <c r="A12" s="569" t="s">
        <v>59</v>
      </c>
      <c r="B12" s="541"/>
      <c r="C12" s="541"/>
      <c r="D12" s="541"/>
      <c r="E12" s="541"/>
      <c r="F12" s="541"/>
      <c r="G12" s="541"/>
      <c r="H12" s="541"/>
      <c r="I12" s="262"/>
      <c r="J12" s="262"/>
      <c r="K12" s="262"/>
      <c r="L12" s="281"/>
      <c r="M12" s="38"/>
      <c r="N12" s="265" t="str">
        <f>IF('2. Informazioni patrimoniali'!I12+'2. Informazioni patrimoniali'!I13+'2. Informazioni patrimoniali'!I28+'2. Informazioni patrimoniali'!I29-'3. Attivita imm e non imm'!I12-'3. Attivita imm e non imm'!I25=0,"0","errore")</f>
        <v>0</v>
      </c>
      <c r="O12" s="265" t="str">
        <f>IF('2. Informazioni patrimoniali'!J12+'2. Informazioni patrimoniali'!J13+'2. Informazioni patrimoniali'!J28+'2. Informazioni patrimoniali'!J29-'3. Attivita imm e non imm'!J12-'3. Attivita imm e non imm'!J25=0,"0","errore")</f>
        <v>0</v>
      </c>
      <c r="P12" s="265" t="str">
        <f>IF('2. Informazioni patrimoniali'!K12+'2. Informazioni patrimoniali'!K13+'2. Informazioni patrimoniali'!K28+'2. Informazioni patrimoniali'!K29-'3. Attivita imm e non imm'!K12-'3. Attivita imm e non imm'!K25=0,"0","errore")</f>
        <v>0</v>
      </c>
      <c r="Q12" s="265" t="str">
        <f>IF('2. Informazioni patrimoniali'!L12+'2. Informazioni patrimoniali'!L13+'2. Informazioni patrimoniali'!L28+'2. Informazioni patrimoniali'!L29-'3. Attivita imm e non imm'!L12-'3. Attivita imm e non imm'!L25=0,"0","errore")</f>
        <v>0</v>
      </c>
    </row>
    <row r="13" spans="1:17" s="37" customFormat="1" ht="15" customHeight="1">
      <c r="A13" s="473" t="s">
        <v>30</v>
      </c>
      <c r="B13" s="541"/>
      <c r="C13" s="541"/>
      <c r="D13" s="541"/>
      <c r="E13" s="541"/>
      <c r="F13" s="541"/>
      <c r="G13" s="541"/>
      <c r="H13" s="541"/>
      <c r="I13" s="262"/>
      <c r="J13" s="262"/>
      <c r="K13" s="262"/>
      <c r="L13" s="281"/>
      <c r="M13" s="38"/>
      <c r="N13" s="265" t="str">
        <f>IF('2. Informazioni patrimoniali'!I14+'2. Informazioni patrimoniali'!I15+'2. Informazioni patrimoniali'!I30+'2. Informazioni patrimoniali'!I31-'3. Attivita imm e non imm'!I13-'3. Attivita imm e non imm'!I26=0,"0","errore")</f>
        <v>0</v>
      </c>
      <c r="O13" s="265" t="str">
        <f>IF('2. Informazioni patrimoniali'!J14+'2. Informazioni patrimoniali'!J15+'2. Informazioni patrimoniali'!J30+'2. Informazioni patrimoniali'!J31-'3. Attivita imm e non imm'!J13-'3. Attivita imm e non imm'!J26=0,"0","errore")</f>
        <v>0</v>
      </c>
      <c r="P13" s="265" t="str">
        <f>IF('2. Informazioni patrimoniali'!K14+'2. Informazioni patrimoniali'!K15+'2. Informazioni patrimoniali'!K30+'2. Informazioni patrimoniali'!K31-'3. Attivita imm e non imm'!K13-'3. Attivita imm e non imm'!K26=0,"0","errore")</f>
        <v>0</v>
      </c>
      <c r="Q13" s="265" t="str">
        <f>IF('2. Informazioni patrimoniali'!L14+'2. Informazioni patrimoniali'!L15+'2. Informazioni patrimoniali'!L30+'2. Informazioni patrimoniali'!L31-'3. Attivita imm e non imm'!L13-'3. Attivita imm e non imm'!L26=0,"0","errore")</f>
        <v>0</v>
      </c>
    </row>
    <row r="14" spans="1:17" s="37" customFormat="1" ht="15" customHeight="1">
      <c r="A14" s="482" t="s">
        <v>16</v>
      </c>
      <c r="B14" s="541"/>
      <c r="C14" s="541"/>
      <c r="D14" s="541"/>
      <c r="E14" s="541"/>
      <c r="F14" s="541"/>
      <c r="G14" s="541"/>
      <c r="H14" s="541"/>
      <c r="I14" s="262"/>
      <c r="J14" s="262"/>
      <c r="K14" s="262"/>
      <c r="L14" s="281"/>
      <c r="M14" s="38"/>
      <c r="N14" s="265" t="str">
        <f>IF('2. Informazioni patrimoniali'!I16-'3. Attivita imm e non imm'!I14-'3. Attivita imm e non imm'!I27=0,"0","errore")</f>
        <v>0</v>
      </c>
      <c r="O14" s="265" t="str">
        <f>IF('2. Informazioni patrimoniali'!J16-'3. Attivita imm e non imm'!J14-'3. Attivita imm e non imm'!J27=0,"0","errore")</f>
        <v>0</v>
      </c>
      <c r="P14" s="265" t="str">
        <f>IF('2. Informazioni patrimoniali'!K16-'3. Attivita imm e non imm'!K14-'3. Attivita imm e non imm'!K27=0,"0","errore")</f>
        <v>0</v>
      </c>
      <c r="Q14" s="265" t="str">
        <f>IF('2. Informazioni patrimoniali'!L16-'3. Attivita imm e non imm'!L14-'3. Attivita imm e non imm'!L27=0,"0","errore")</f>
        <v>0</v>
      </c>
    </row>
    <row r="15" spans="1:17" s="37" customFormat="1" ht="15" customHeight="1">
      <c r="A15" s="482" t="s">
        <v>17</v>
      </c>
      <c r="B15" s="541"/>
      <c r="C15" s="541"/>
      <c r="D15" s="541"/>
      <c r="E15" s="541"/>
      <c r="F15" s="541"/>
      <c r="G15" s="541"/>
      <c r="H15" s="541"/>
      <c r="I15" s="262"/>
      <c r="J15" s="262"/>
      <c r="K15" s="262"/>
      <c r="L15" s="281"/>
      <c r="M15" s="38"/>
      <c r="N15" s="265" t="str">
        <f>IF('2. Informazioni patrimoniali'!I17+'2. Informazioni patrimoniali'!I32-'3. Attivita imm e non imm'!I15-'3. Attivita imm e non imm'!I28=0,"0","errore")</f>
        <v>0</v>
      </c>
      <c r="O15" s="265" t="str">
        <f>IF('2. Informazioni patrimoniali'!J17+'2. Informazioni patrimoniali'!J32-'3. Attivita imm e non imm'!J15-'3. Attivita imm e non imm'!J28=0,"0","errore")</f>
        <v>0</v>
      </c>
      <c r="P15" s="265" t="str">
        <f>IF('2. Informazioni patrimoniali'!K17+'2. Informazioni patrimoniali'!K32-'3. Attivita imm e non imm'!K15-'3. Attivita imm e non imm'!K28=0,"0","errore")</f>
        <v>0</v>
      </c>
      <c r="Q15" s="265" t="str">
        <f>IF('2. Informazioni patrimoniali'!L17+'2. Informazioni patrimoniali'!L32-'3. Attivita imm e non imm'!L15-'3. Attivita imm e non imm'!L28=0,"0","errore")</f>
        <v>0</v>
      </c>
    </row>
    <row r="16" spans="1:17" s="37" customFormat="1" ht="15" customHeight="1">
      <c r="A16" s="482" t="s">
        <v>18</v>
      </c>
      <c r="B16" s="483"/>
      <c r="C16" s="483"/>
      <c r="D16" s="483"/>
      <c r="E16" s="483"/>
      <c r="F16" s="483"/>
      <c r="G16" s="483"/>
      <c r="H16" s="483"/>
      <c r="I16" s="262"/>
      <c r="J16" s="262"/>
      <c r="K16" s="262"/>
      <c r="L16" s="281"/>
      <c r="M16" s="38"/>
      <c r="N16" s="265" t="str">
        <f>IF('2. Informazioni patrimoniali'!I18+'2. Informazioni patrimoniali'!I33-'3. Attivita imm e non imm'!I16-'3. Attivita imm e non imm'!I29=0,"0","errore")</f>
        <v>0</v>
      </c>
      <c r="O16" s="265" t="str">
        <f>IF('2. Informazioni patrimoniali'!J18+'2. Informazioni patrimoniali'!J33-'3. Attivita imm e non imm'!J16-'3. Attivita imm e non imm'!J29=0,"0","errore")</f>
        <v>0</v>
      </c>
      <c r="P16" s="265" t="str">
        <f>IF('2. Informazioni patrimoniali'!K18+'2. Informazioni patrimoniali'!K33-'3. Attivita imm e non imm'!K16-'3. Attivita imm e non imm'!K29=0,"0","errore")</f>
        <v>0</v>
      </c>
      <c r="Q16" s="265" t="str">
        <f>IF('2. Informazioni patrimoniali'!L18+'2. Informazioni patrimoniali'!L33-'3. Attivita imm e non imm'!L16-'3. Attivita imm e non imm'!L29=0,"0","errore")</f>
        <v>0</v>
      </c>
    </row>
    <row r="17" spans="1:17" s="37" customFormat="1" ht="15" customHeight="1">
      <c r="A17" s="546" t="s">
        <v>203</v>
      </c>
      <c r="B17" s="547"/>
      <c r="C17" s="547"/>
      <c r="D17" s="547"/>
      <c r="E17" s="547"/>
      <c r="F17" s="547"/>
      <c r="G17" s="547"/>
      <c r="H17" s="547"/>
      <c r="I17" s="262"/>
      <c r="J17" s="262"/>
      <c r="K17" s="262"/>
      <c r="L17" s="281"/>
      <c r="M17" s="38"/>
      <c r="N17" s="265" t="str">
        <f>IF('2. Informazioni patrimoniali'!I19+'2. Informazioni patrimoniali'!I34-'3. Attivita imm e non imm'!I17-'3. Attivita imm e non imm'!I30=0,"0","errore")</f>
        <v>0</v>
      </c>
      <c r="O17" s="265" t="str">
        <f>IF('2. Informazioni patrimoniali'!J19+'2. Informazioni patrimoniali'!J34-'3. Attivita imm e non imm'!J17-'3. Attivita imm e non imm'!J30=0,"0","errore")</f>
        <v>0</v>
      </c>
      <c r="P17" s="265" t="str">
        <f>IF('2. Informazioni patrimoniali'!K19+'2. Informazioni patrimoniali'!K34-'3. Attivita imm e non imm'!K17-'3. Attivita imm e non imm'!K30=0,"0","errore")</f>
        <v>0</v>
      </c>
      <c r="Q17" s="265" t="str">
        <f>IF('2. Informazioni patrimoniali'!L19+'2. Informazioni patrimoniali'!L34-'3. Attivita imm e non imm'!L17-'3. Attivita imm e non imm'!L30=0,"0","errore")</f>
        <v>0</v>
      </c>
    </row>
    <row r="18" spans="1:17" s="37" customFormat="1" ht="15" customHeight="1">
      <c r="A18" s="546" t="s">
        <v>224</v>
      </c>
      <c r="B18" s="547"/>
      <c r="C18" s="547"/>
      <c r="D18" s="547"/>
      <c r="E18" s="547"/>
      <c r="F18" s="547"/>
      <c r="G18" s="547"/>
      <c r="H18" s="547"/>
      <c r="I18" s="262"/>
      <c r="J18" s="262"/>
      <c r="K18" s="262"/>
      <c r="L18" s="281"/>
      <c r="M18" s="38"/>
      <c r="N18" s="265" t="str">
        <f>IF('2. Informazioni patrimoniali'!I20+'2. Informazioni patrimoniali'!I35-'3. Attivita imm e non imm'!I18-'3. Attivita imm e non imm'!I31=0,"0","errore")</f>
        <v>0</v>
      </c>
      <c r="O18" s="265" t="str">
        <f>IF('2. Informazioni patrimoniali'!J20+'2. Informazioni patrimoniali'!J35-'3. Attivita imm e non imm'!J18-'3. Attivita imm e non imm'!J31=0,"0","errore")</f>
        <v>0</v>
      </c>
      <c r="P18" s="265" t="str">
        <f>IF('2. Informazioni patrimoniali'!K20+'2. Informazioni patrimoniali'!K35-'3. Attivita imm e non imm'!K18-'3. Attivita imm e non imm'!K31=0,"0","errore")</f>
        <v>0</v>
      </c>
      <c r="Q18" s="265" t="str">
        <f>IF('2. Informazioni patrimoniali'!L20+'2. Informazioni patrimoniali'!L35-'3. Attivita imm e non imm'!L18-'3. Attivita imm e non imm'!L31=0,"0","errore")</f>
        <v>0</v>
      </c>
    </row>
    <row r="19" spans="1:17" s="37" customFormat="1" ht="15" customHeight="1">
      <c r="A19" s="482" t="s">
        <v>112</v>
      </c>
      <c r="B19" s="541"/>
      <c r="C19" s="541"/>
      <c r="D19" s="541"/>
      <c r="E19" s="541"/>
      <c r="F19" s="541"/>
      <c r="G19" s="541"/>
      <c r="H19" s="541"/>
      <c r="I19" s="262"/>
      <c r="J19" s="262"/>
      <c r="K19" s="262"/>
      <c r="L19" s="281"/>
      <c r="M19" s="38"/>
      <c r="N19" s="265" t="str">
        <f>IF('2. Informazioni patrimoniali'!I22+'2. Informazioni patrimoniali'!I37-'3. Attivita imm e non imm'!I19-'3. Attivita imm e non imm'!I32=0,"0","errore")</f>
        <v>0</v>
      </c>
      <c r="O19" s="265" t="str">
        <f>IF('2. Informazioni patrimoniali'!J22+'2. Informazioni patrimoniali'!J37-'3. Attivita imm e non imm'!J19-'3. Attivita imm e non imm'!J32=0,"0","errore")</f>
        <v>0</v>
      </c>
      <c r="P19" s="265" t="str">
        <f>IF('2. Informazioni patrimoniali'!K22+'2. Informazioni patrimoniali'!K37-'3. Attivita imm e non imm'!K19-'3. Attivita imm e non imm'!K32=0,"0","errore")</f>
        <v>0</v>
      </c>
      <c r="Q19" s="265" t="str">
        <f>IF('2. Informazioni patrimoniali'!L22+'2. Informazioni patrimoniali'!L37-'3. Attivita imm e non imm'!L19-'3. Attivita imm e non imm'!L32=0,"0","errore")</f>
        <v>0</v>
      </c>
    </row>
    <row r="20" spans="1:17" s="37" customFormat="1" ht="15" customHeight="1" thickBot="1">
      <c r="A20" s="456" t="s">
        <v>139</v>
      </c>
      <c r="B20" s="508"/>
      <c r="C20" s="508"/>
      <c r="D20" s="508"/>
      <c r="E20" s="508"/>
      <c r="F20" s="508"/>
      <c r="G20" s="508"/>
      <c r="H20" s="508"/>
      <c r="I20" s="237">
        <f>I10+I11+I12+I13+I14+I15+I16+I17+I18+I19</f>
        <v>0</v>
      </c>
      <c r="J20" s="237">
        <f>J10+J11+J12+J13+J14+J15+J16+J17+J18+J19</f>
        <v>0</v>
      </c>
      <c r="K20" s="237">
        <f>K10+K11+K12+K13+K14+K15+K16+K17+K18+K19</f>
        <v>0</v>
      </c>
      <c r="L20" s="90">
        <f>L10+L11+L12+L13+L14+L15+L16+L17+L18+L19</f>
        <v>0</v>
      </c>
      <c r="M20" s="38"/>
      <c r="N20" s="265" t="str">
        <f>IF('2. Informazioni patrimoniali'!I40-'3. Attivita imm e non imm'!I20-'3. Attivita imm e non imm'!I33=0,"0","errore")</f>
        <v>0</v>
      </c>
      <c r="O20" s="265" t="str">
        <f>IF('2. Informazioni patrimoniali'!J40-'3. Attivita imm e non imm'!J20-'3. Attivita imm e non imm'!J33=0,"0","errore")</f>
        <v>0</v>
      </c>
      <c r="P20" s="265" t="str">
        <f>IF('2. Informazioni patrimoniali'!K40-'3. Attivita imm e non imm'!K20-'3. Attivita imm e non imm'!K33=0,"0","errore")</f>
        <v>0</v>
      </c>
      <c r="Q20" s="265" t="str">
        <f>IF('2. Informazioni patrimoniali'!L40-'3. Attivita imm e non imm'!L20-'3. Attivita imm e non imm'!L33=0,"0","errore")</f>
        <v>0</v>
      </c>
    </row>
    <row r="22" spans="1:17" ht="15.75" customHeight="1" thickBot="1">
      <c r="A22" s="568" t="s">
        <v>127</v>
      </c>
      <c r="B22" s="452"/>
      <c r="C22" s="452"/>
      <c r="D22" s="452"/>
      <c r="E22" s="452"/>
      <c r="F22" s="582"/>
      <c r="G22" s="582"/>
      <c r="H22" s="582"/>
      <c r="I22" s="95"/>
      <c r="J22" s="95"/>
      <c r="K22" s="95"/>
      <c r="L22" s="95"/>
    </row>
    <row r="23" spans="1:17" s="37" customFormat="1" ht="15" customHeight="1">
      <c r="A23" s="583" t="s">
        <v>14</v>
      </c>
      <c r="B23" s="584"/>
      <c r="C23" s="584"/>
      <c r="D23" s="584"/>
      <c r="E23" s="584"/>
      <c r="F23" s="584"/>
      <c r="G23" s="584"/>
      <c r="H23" s="585"/>
      <c r="I23" s="17"/>
      <c r="J23" s="28"/>
      <c r="K23" s="17"/>
      <c r="L23" s="14"/>
      <c r="M23" s="38"/>
    </row>
    <row r="24" spans="1:17" ht="15" customHeight="1">
      <c r="A24" s="532" t="s">
        <v>26</v>
      </c>
      <c r="B24" s="570"/>
      <c r="C24" s="570"/>
      <c r="D24" s="570"/>
      <c r="E24" s="570"/>
      <c r="F24" s="570"/>
      <c r="G24" s="570"/>
      <c r="H24" s="571"/>
      <c r="I24" s="16"/>
      <c r="J24" s="262"/>
      <c r="K24" s="16"/>
      <c r="L24" s="281"/>
    </row>
    <row r="25" spans="1:17" ht="15" customHeight="1">
      <c r="A25" s="492" t="s">
        <v>59</v>
      </c>
      <c r="B25" s="570"/>
      <c r="C25" s="570"/>
      <c r="D25" s="570"/>
      <c r="E25" s="570"/>
      <c r="F25" s="570"/>
      <c r="G25" s="570"/>
      <c r="H25" s="571"/>
      <c r="I25" s="16"/>
      <c r="J25" s="262"/>
      <c r="K25" s="16"/>
      <c r="L25" s="281"/>
    </row>
    <row r="26" spans="1:17" ht="15" customHeight="1">
      <c r="A26" s="532" t="s">
        <v>30</v>
      </c>
      <c r="B26" s="570"/>
      <c r="C26" s="570"/>
      <c r="D26" s="570"/>
      <c r="E26" s="570"/>
      <c r="F26" s="570"/>
      <c r="G26" s="570"/>
      <c r="H26" s="571"/>
      <c r="I26" s="16"/>
      <c r="J26" s="262"/>
      <c r="K26" s="16"/>
      <c r="L26" s="281"/>
    </row>
    <row r="27" spans="1:17" s="37" customFormat="1" ht="15" customHeight="1">
      <c r="A27" s="546" t="s">
        <v>16</v>
      </c>
      <c r="B27" s="547"/>
      <c r="C27" s="547"/>
      <c r="D27" s="547"/>
      <c r="E27" s="547"/>
      <c r="F27" s="547"/>
      <c r="G27" s="547"/>
      <c r="H27" s="547"/>
      <c r="I27" s="16"/>
      <c r="J27" s="262"/>
      <c r="K27" s="16"/>
      <c r="L27" s="281"/>
      <c r="M27" s="38"/>
    </row>
    <row r="28" spans="1:17" s="37" customFormat="1" ht="15" customHeight="1">
      <c r="A28" s="546" t="s">
        <v>17</v>
      </c>
      <c r="B28" s="547"/>
      <c r="C28" s="547"/>
      <c r="D28" s="547"/>
      <c r="E28" s="547"/>
      <c r="F28" s="547"/>
      <c r="G28" s="547"/>
      <c r="H28" s="547"/>
      <c r="I28" s="16"/>
      <c r="J28" s="262"/>
      <c r="K28" s="16"/>
      <c r="L28" s="281"/>
      <c r="M28" s="38"/>
    </row>
    <row r="29" spans="1:17" s="76" customFormat="1" ht="15" customHeight="1">
      <c r="A29" s="546" t="s">
        <v>18</v>
      </c>
      <c r="B29" s="572"/>
      <c r="C29" s="572"/>
      <c r="D29" s="572"/>
      <c r="E29" s="572"/>
      <c r="F29" s="572"/>
      <c r="G29" s="572"/>
      <c r="H29" s="572"/>
      <c r="I29" s="16"/>
      <c r="J29" s="262"/>
      <c r="K29" s="16"/>
      <c r="L29" s="281"/>
    </row>
    <row r="30" spans="1:17" s="76" customFormat="1" ht="15" customHeight="1">
      <c r="A30" s="546" t="s">
        <v>203</v>
      </c>
      <c r="B30" s="547"/>
      <c r="C30" s="547"/>
      <c r="D30" s="547"/>
      <c r="E30" s="547"/>
      <c r="F30" s="547"/>
      <c r="G30" s="547"/>
      <c r="H30" s="547"/>
      <c r="I30" s="16"/>
      <c r="J30" s="262"/>
      <c r="K30" s="16"/>
      <c r="L30" s="281"/>
    </row>
    <row r="31" spans="1:17" s="76" customFormat="1" ht="15" customHeight="1">
      <c r="A31" s="546" t="s">
        <v>224</v>
      </c>
      <c r="B31" s="547"/>
      <c r="C31" s="547"/>
      <c r="D31" s="547"/>
      <c r="E31" s="547"/>
      <c r="F31" s="547"/>
      <c r="G31" s="547"/>
      <c r="H31" s="547"/>
      <c r="I31" s="16"/>
      <c r="J31" s="262"/>
      <c r="K31" s="16"/>
      <c r="L31" s="281"/>
    </row>
    <row r="32" spans="1:17" ht="15" customHeight="1">
      <c r="A32" s="492" t="s">
        <v>129</v>
      </c>
      <c r="B32" s="570"/>
      <c r="C32" s="570"/>
      <c r="D32" s="570"/>
      <c r="E32" s="570"/>
      <c r="F32" s="570"/>
      <c r="G32" s="570"/>
      <c r="H32" s="571"/>
      <c r="I32" s="16"/>
      <c r="J32" s="262"/>
      <c r="K32" s="16"/>
      <c r="L32" s="281"/>
    </row>
    <row r="33" spans="1:16" ht="15" customHeight="1" thickBot="1">
      <c r="A33" s="576" t="s">
        <v>140</v>
      </c>
      <c r="B33" s="577"/>
      <c r="C33" s="577"/>
      <c r="D33" s="577"/>
      <c r="E33" s="577"/>
      <c r="F33" s="577"/>
      <c r="G33" s="577"/>
      <c r="H33" s="578"/>
      <c r="I33" s="98">
        <f>I23+I24+I25+I26+I27+I28+I29+I30+I31+I32</f>
        <v>0</v>
      </c>
      <c r="J33" s="98">
        <f t="shared" ref="J33" si="0">J23+J24+J25+J26+J27+J28+J29+J30+J31+J32</f>
        <v>0</v>
      </c>
      <c r="K33" s="98">
        <f>K23+K24+K25+K26+K27+K28+K29+K30+K31+K32</f>
        <v>0</v>
      </c>
      <c r="L33" s="354">
        <f>L23+L24+L25+L26+L27+L28+L29+L30+L31+L32</f>
        <v>0</v>
      </c>
    </row>
    <row r="35" spans="1:16" ht="14.45" customHeight="1" thickBot="1">
      <c r="A35" s="568" t="s">
        <v>211</v>
      </c>
      <c r="B35" s="452"/>
      <c r="C35" s="452"/>
      <c r="D35" s="452"/>
      <c r="E35" s="452"/>
      <c r="F35" s="452"/>
      <c r="G35" s="452"/>
      <c r="H35" s="452"/>
      <c r="I35" s="95"/>
      <c r="J35" s="95"/>
      <c r="K35" s="95"/>
      <c r="L35" s="95"/>
    </row>
    <row r="36" spans="1:16" ht="13.15" customHeight="1">
      <c r="A36" s="565" t="s">
        <v>133</v>
      </c>
      <c r="B36" s="566"/>
      <c r="C36" s="566"/>
      <c r="D36" s="566"/>
      <c r="E36" s="566"/>
      <c r="F36" s="566"/>
      <c r="G36" s="566"/>
      <c r="H36" s="567"/>
      <c r="I36" s="13">
        <f>'2. Informazioni patrimoniali'!I43</f>
        <v>0</v>
      </c>
      <c r="J36" s="166"/>
      <c r="K36" s="13">
        <f>'2. Informazioni patrimoniali'!K43</f>
        <v>0</v>
      </c>
      <c r="L36" s="92"/>
    </row>
    <row r="37" spans="1:16">
      <c r="A37" s="492" t="s">
        <v>134</v>
      </c>
      <c r="B37" s="493"/>
      <c r="C37" s="493"/>
      <c r="D37" s="493"/>
      <c r="E37" s="493"/>
      <c r="F37" s="493"/>
      <c r="G37" s="493"/>
      <c r="H37" s="564"/>
      <c r="I37" s="230"/>
      <c r="J37" s="167"/>
      <c r="K37" s="230"/>
      <c r="L37" s="93"/>
      <c r="N37" s="265" t="str">
        <f>IF('2. Informazioni patrimoniali'!I44-'3. Attivita imm e non imm'!I37-'3. Attivita imm e non imm'!I38=0,"0","errore")</f>
        <v>0</v>
      </c>
      <c r="P37" s="265" t="str">
        <f>IF('2. Informazioni patrimoniali'!K44-'3. Attivita imm e non imm'!K37-'3. Attivita imm e non imm'!K38=0,"0","errore")</f>
        <v>0</v>
      </c>
    </row>
    <row r="38" spans="1:16" ht="15" customHeight="1" thickBot="1">
      <c r="A38" s="579" t="s">
        <v>135</v>
      </c>
      <c r="B38" s="580"/>
      <c r="C38" s="580"/>
      <c r="D38" s="580"/>
      <c r="E38" s="580"/>
      <c r="F38" s="580"/>
      <c r="G38" s="580"/>
      <c r="H38" s="581"/>
      <c r="I38" s="231"/>
      <c r="J38" s="168"/>
      <c r="K38" s="231"/>
      <c r="L38" s="94"/>
    </row>
    <row r="39" spans="1:16" ht="15" customHeight="1"/>
    <row r="40" spans="1:16" ht="15" customHeight="1"/>
    <row r="41" spans="1:16" ht="15" customHeight="1" thickBot="1">
      <c r="A41" s="568" t="s">
        <v>308</v>
      </c>
      <c r="B41" s="452"/>
      <c r="C41" s="452"/>
      <c r="D41" s="452"/>
      <c r="E41" s="452"/>
      <c r="F41" s="452"/>
      <c r="G41" s="452"/>
      <c r="H41" s="452"/>
      <c r="I41" s="95"/>
      <c r="J41" s="95"/>
      <c r="K41" s="95"/>
      <c r="L41" s="95"/>
    </row>
    <row r="42" spans="1:16" ht="15" customHeight="1">
      <c r="A42" s="565" t="s">
        <v>133</v>
      </c>
      <c r="B42" s="566"/>
      <c r="C42" s="566"/>
      <c r="D42" s="566"/>
      <c r="E42" s="566"/>
      <c r="F42" s="566"/>
      <c r="G42" s="566"/>
      <c r="H42" s="567"/>
      <c r="I42" s="169"/>
      <c r="J42" s="170"/>
      <c r="K42" s="169"/>
      <c r="L42" s="171"/>
    </row>
    <row r="43" spans="1:16">
      <c r="A43" s="492" t="s">
        <v>134</v>
      </c>
      <c r="B43" s="493"/>
      <c r="C43" s="493"/>
      <c r="D43" s="493"/>
      <c r="E43" s="493"/>
      <c r="F43" s="493"/>
      <c r="G43" s="493"/>
      <c r="H43" s="564"/>
      <c r="I43" s="363"/>
      <c r="J43" s="173"/>
      <c r="K43" s="363"/>
      <c r="L43" s="174"/>
    </row>
    <row r="44" spans="1:16" ht="13.5" thickBot="1">
      <c r="A44" s="486" t="s">
        <v>135</v>
      </c>
      <c r="B44" s="508"/>
      <c r="C44" s="508"/>
      <c r="D44" s="508"/>
      <c r="E44" s="508"/>
      <c r="F44" s="508"/>
      <c r="G44" s="508"/>
      <c r="H44" s="508"/>
      <c r="I44" s="364"/>
      <c r="J44" s="176"/>
      <c r="K44" s="364"/>
      <c r="L44" s="177"/>
    </row>
    <row r="45" spans="1:16" ht="15" customHeight="1"/>
    <row r="46" spans="1:16" ht="15" customHeight="1"/>
    <row r="47" spans="1:16" ht="15.75" thickBot="1">
      <c r="A47" s="568" t="s">
        <v>148</v>
      </c>
      <c r="B47" s="452"/>
      <c r="C47" s="452"/>
      <c r="D47" s="452"/>
      <c r="E47" s="452"/>
      <c r="F47" s="452"/>
      <c r="G47" s="452"/>
      <c r="H47" s="452"/>
      <c r="I47" s="95"/>
      <c r="J47" s="95"/>
      <c r="K47" s="95"/>
      <c r="L47" s="95"/>
    </row>
    <row r="48" spans="1:16">
      <c r="A48" s="565" t="s">
        <v>133</v>
      </c>
      <c r="B48" s="566"/>
      <c r="C48" s="566"/>
      <c r="D48" s="566"/>
      <c r="E48" s="566"/>
      <c r="F48" s="566"/>
      <c r="G48" s="566"/>
      <c r="H48" s="567"/>
      <c r="I48" s="169"/>
      <c r="J48" s="170"/>
      <c r="K48" s="169"/>
      <c r="L48" s="171"/>
    </row>
    <row r="49" spans="1:12">
      <c r="A49" s="492" t="s">
        <v>134</v>
      </c>
      <c r="B49" s="493"/>
      <c r="C49" s="493"/>
      <c r="D49" s="493"/>
      <c r="E49" s="493"/>
      <c r="F49" s="493"/>
      <c r="G49" s="493"/>
      <c r="H49" s="564"/>
      <c r="I49" s="172"/>
      <c r="J49" s="173"/>
      <c r="K49" s="172"/>
      <c r="L49" s="174"/>
    </row>
    <row r="50" spans="1:12" ht="13.5" thickBot="1">
      <c r="A50" s="486" t="s">
        <v>135</v>
      </c>
      <c r="B50" s="508"/>
      <c r="C50" s="508"/>
      <c r="D50" s="508"/>
      <c r="E50" s="508"/>
      <c r="F50" s="508"/>
      <c r="G50" s="508"/>
      <c r="H50" s="508"/>
      <c r="I50" s="175"/>
      <c r="J50" s="176"/>
      <c r="K50" s="175"/>
      <c r="L50" s="177"/>
    </row>
    <row r="51" spans="1:12">
      <c r="A51" s="68"/>
      <c r="B51" s="68"/>
      <c r="C51" s="68"/>
      <c r="D51" s="68"/>
      <c r="E51" s="68"/>
      <c r="F51" s="68"/>
      <c r="G51" s="68"/>
      <c r="H51" s="68"/>
      <c r="I51" s="101"/>
      <c r="J51" s="101"/>
      <c r="K51" s="101"/>
      <c r="L51" s="101"/>
    </row>
    <row r="52" spans="1:12">
      <c r="A52" s="68"/>
      <c r="B52" s="68"/>
      <c r="C52" s="68"/>
      <c r="D52" s="68"/>
      <c r="E52" s="68"/>
      <c r="F52" s="68"/>
      <c r="G52" s="68"/>
      <c r="H52" s="68"/>
      <c r="I52" s="101"/>
      <c r="J52" s="101"/>
      <c r="K52" s="101"/>
      <c r="L52" s="101"/>
    </row>
    <row r="53" spans="1:12" ht="15.75" thickBot="1">
      <c r="A53" s="562" t="s">
        <v>149</v>
      </c>
      <c r="B53" s="462"/>
      <c r="C53" s="462"/>
      <c r="D53" s="462"/>
      <c r="E53" s="462"/>
      <c r="F53" s="563"/>
      <c r="G53" s="563"/>
      <c r="H53" s="563"/>
      <c r="I53" s="102"/>
      <c r="J53" s="102"/>
      <c r="K53" s="102"/>
      <c r="L53" s="102"/>
    </row>
    <row r="54" spans="1:12">
      <c r="A54" s="534" t="s">
        <v>133</v>
      </c>
      <c r="B54" s="539"/>
      <c r="C54" s="539"/>
      <c r="D54" s="539"/>
      <c r="E54" s="539"/>
      <c r="F54" s="539"/>
      <c r="G54" s="539"/>
      <c r="H54" s="539"/>
      <c r="I54" s="169"/>
      <c r="J54" s="170"/>
      <c r="K54" s="169"/>
      <c r="L54" s="171"/>
    </row>
    <row r="55" spans="1:12">
      <c r="A55" s="482" t="s">
        <v>134</v>
      </c>
      <c r="B55" s="483"/>
      <c r="C55" s="483"/>
      <c r="D55" s="483"/>
      <c r="E55" s="483"/>
      <c r="F55" s="483"/>
      <c r="G55" s="483"/>
      <c r="H55" s="483"/>
      <c r="I55" s="172"/>
      <c r="J55" s="173"/>
      <c r="K55" s="172"/>
      <c r="L55" s="174"/>
    </row>
    <row r="56" spans="1:12" ht="13.5" thickBot="1">
      <c r="A56" s="486" t="s">
        <v>135</v>
      </c>
      <c r="B56" s="508"/>
      <c r="C56" s="508"/>
      <c r="D56" s="508"/>
      <c r="E56" s="508"/>
      <c r="F56" s="508"/>
      <c r="G56" s="508"/>
      <c r="H56" s="508"/>
      <c r="I56" s="175"/>
      <c r="J56" s="176"/>
      <c r="K56" s="175"/>
      <c r="L56" s="177"/>
    </row>
    <row r="57" spans="1:12">
      <c r="A57" s="232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>
      <c r="A58" s="232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</sheetData>
  <sheetProtection algorithmName="SHA-512" hashValue="4AaO59x4889CyNWwysf8ymshLHpxlyC+Kl0AobP1tptBUpYEkECG8f5Zn98cMC/ifa5fCDm4Urd+LV3eD0LFMw==" saltValue="jHG9RV7s0HccaNmJAwC3zw==" spinCount="100000" sheet="1" objects="1" scenarios="1" selectLockedCells="1"/>
  <mergeCells count="45">
    <mergeCell ref="A41:H41"/>
    <mergeCell ref="A42:H42"/>
    <mergeCell ref="A43:H43"/>
    <mergeCell ref="A44:H44"/>
    <mergeCell ref="N8:Q8"/>
    <mergeCell ref="A33:H33"/>
    <mergeCell ref="A36:H36"/>
    <mergeCell ref="A37:H37"/>
    <mergeCell ref="A35:H35"/>
    <mergeCell ref="A38:H38"/>
    <mergeCell ref="A11:H11"/>
    <mergeCell ref="A10:H10"/>
    <mergeCell ref="A22:H22"/>
    <mergeCell ref="A23:H23"/>
    <mergeCell ref="A25:H25"/>
    <mergeCell ref="A26:H26"/>
    <mergeCell ref="A55:H55"/>
    <mergeCell ref="A56:H56"/>
    <mergeCell ref="A50:H50"/>
    <mergeCell ref="A53:H53"/>
    <mergeCell ref="A54:H54"/>
    <mergeCell ref="A49:H49"/>
    <mergeCell ref="A48:H48"/>
    <mergeCell ref="A47:H47"/>
    <mergeCell ref="A12:H12"/>
    <mergeCell ref="A13:H13"/>
    <mergeCell ref="A18:H18"/>
    <mergeCell ref="A14:H14"/>
    <mergeCell ref="A32:H32"/>
    <mergeCell ref="A27:H27"/>
    <mergeCell ref="A28:H28"/>
    <mergeCell ref="A15:H15"/>
    <mergeCell ref="A29:H29"/>
    <mergeCell ref="A16:H16"/>
    <mergeCell ref="A19:H19"/>
    <mergeCell ref="A20:H20"/>
    <mergeCell ref="A24:H24"/>
    <mergeCell ref="A30:H30"/>
    <mergeCell ref="A31:H31"/>
    <mergeCell ref="A17:H17"/>
    <mergeCell ref="A1:L1"/>
    <mergeCell ref="A4:L4"/>
    <mergeCell ref="K6:L6"/>
    <mergeCell ref="A9:H9"/>
    <mergeCell ref="I6:J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N56"/>
  <sheetViews>
    <sheetView showGridLines="0" topLeftCell="A26" workbookViewId="0">
      <selection activeCell="H38" sqref="H38"/>
    </sheetView>
  </sheetViews>
  <sheetFormatPr defaultColWidth="9.140625" defaultRowHeight="12.75"/>
  <cols>
    <col min="1" max="4" width="9.140625" style="31" customWidth="1"/>
    <col min="5" max="5" width="14" style="31" customWidth="1"/>
    <col min="6" max="9" width="16.140625" style="31" customWidth="1"/>
    <col min="10" max="10" width="10.28515625" style="31" customWidth="1"/>
    <col min="11" max="12" width="14.28515625" style="31" customWidth="1"/>
    <col min="13" max="16384" width="9.140625" style="31"/>
  </cols>
  <sheetData>
    <row r="1" spans="1:14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82"/>
      <c r="K1" s="82"/>
      <c r="L1" s="106"/>
    </row>
    <row r="2" spans="1:14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4" ht="21" customHeight="1" thickBot="1">
      <c r="A3" s="30"/>
      <c r="B3" s="30"/>
      <c r="C3" s="30"/>
      <c r="D3" s="30"/>
      <c r="E3" s="30"/>
    </row>
    <row r="4" spans="1:14" s="76" customFormat="1" ht="30.75" customHeight="1" thickBot="1">
      <c r="A4" s="463" t="s">
        <v>194</v>
      </c>
      <c r="B4" s="464"/>
      <c r="C4" s="464"/>
      <c r="D4" s="464"/>
      <c r="E4" s="464"/>
      <c r="F4" s="464"/>
      <c r="G4" s="464"/>
      <c r="H4" s="464"/>
      <c r="I4" s="465"/>
      <c r="J4" s="108"/>
      <c r="K4" s="108"/>
      <c r="L4" s="108"/>
    </row>
    <row r="5" spans="1:14" s="75" customFormat="1" ht="21" customHeight="1">
      <c r="A5" s="72"/>
      <c r="B5" s="72"/>
      <c r="C5" s="72"/>
      <c r="D5" s="72"/>
      <c r="E5" s="72"/>
      <c r="F5" s="72"/>
      <c r="G5" s="72"/>
      <c r="H5" s="72"/>
      <c r="I5" s="73"/>
      <c r="J5" s="73"/>
      <c r="K5" s="73"/>
      <c r="L5" s="73"/>
    </row>
    <row r="6" spans="1:14" ht="12" customHeight="1">
      <c r="A6" s="113"/>
    </row>
    <row r="7" spans="1:14" ht="12" customHeight="1" thickBot="1">
      <c r="A7" s="113"/>
    </row>
    <row r="8" spans="1:14" ht="24" customHeight="1" thickBot="1">
      <c r="A8" s="113"/>
      <c r="G8" s="607">
        <v>2015</v>
      </c>
      <c r="H8" s="608"/>
      <c r="I8" s="609"/>
    </row>
    <row r="9" spans="1:14" ht="6.75" customHeight="1" thickBot="1">
      <c r="A9" s="113"/>
    </row>
    <row r="10" spans="1:14" ht="12" hidden="1" customHeight="1">
      <c r="A10" s="113"/>
    </row>
    <row r="11" spans="1:14" ht="23.25" customHeight="1">
      <c r="A11" s="554"/>
      <c r="B11" s="554"/>
      <c r="C11" s="554"/>
      <c r="D11" s="554"/>
      <c r="E11" s="554"/>
      <c r="F11" s="554"/>
      <c r="G11" s="586" t="s">
        <v>85</v>
      </c>
      <c r="H11" s="588"/>
      <c r="I11" s="590"/>
    </row>
    <row r="12" spans="1:14" s="112" customFormat="1" ht="47.25" customHeight="1" thickBot="1">
      <c r="A12" s="554"/>
      <c r="B12" s="554"/>
      <c r="C12" s="554"/>
      <c r="D12" s="554"/>
      <c r="E12" s="554"/>
      <c r="F12" s="554"/>
      <c r="G12" s="114" t="s">
        <v>26</v>
      </c>
      <c r="H12" s="115" t="s">
        <v>32</v>
      </c>
      <c r="I12" s="116" t="s">
        <v>33</v>
      </c>
      <c r="J12" s="109"/>
      <c r="K12" s="610" t="s">
        <v>227</v>
      </c>
      <c r="L12" s="610"/>
      <c r="M12" s="110"/>
      <c r="N12" s="111"/>
    </row>
    <row r="13" spans="1:14" s="112" customFormat="1" ht="16.5" customHeight="1" thickBot="1">
      <c r="A13" s="611" t="s">
        <v>31</v>
      </c>
      <c r="B13" s="611"/>
      <c r="C13" s="611"/>
      <c r="D13" s="611"/>
      <c r="E13" s="611"/>
      <c r="F13" s="611"/>
      <c r="G13" s="109"/>
      <c r="H13" s="109"/>
      <c r="I13" s="109"/>
      <c r="J13" s="109"/>
      <c r="K13" s="109"/>
      <c r="L13" s="109"/>
      <c r="M13" s="110"/>
      <c r="N13" s="111"/>
    </row>
    <row r="14" spans="1:14" s="75" customFormat="1" ht="15" customHeight="1">
      <c r="A14" s="538" t="s">
        <v>34</v>
      </c>
      <c r="B14" s="606"/>
      <c r="C14" s="606"/>
      <c r="D14" s="606"/>
      <c r="E14" s="606"/>
      <c r="F14" s="606"/>
      <c r="G14" s="251"/>
      <c r="H14" s="251"/>
      <c r="I14" s="252"/>
      <c r="J14" s="73"/>
      <c r="K14" s="73"/>
      <c r="L14" s="73"/>
      <c r="M14" s="76"/>
      <c r="N14" s="96"/>
    </row>
    <row r="15" spans="1:14" s="75" customFormat="1" ht="15" customHeight="1">
      <c r="A15" s="473" t="s">
        <v>35</v>
      </c>
      <c r="B15" s="474"/>
      <c r="C15" s="474"/>
      <c r="D15" s="474"/>
      <c r="E15" s="474"/>
      <c r="F15" s="474"/>
      <c r="G15" s="253"/>
      <c r="H15" s="253"/>
      <c r="I15" s="254"/>
      <c r="J15" s="73"/>
      <c r="K15" s="73"/>
      <c r="L15" s="73"/>
      <c r="M15" s="76"/>
      <c r="N15" s="96"/>
    </row>
    <row r="16" spans="1:14" s="75" customFormat="1" ht="15" customHeight="1">
      <c r="A16" s="473" t="s">
        <v>36</v>
      </c>
      <c r="B16" s="474"/>
      <c r="C16" s="474"/>
      <c r="D16" s="474"/>
      <c r="E16" s="474"/>
      <c r="F16" s="474"/>
      <c r="G16" s="253"/>
      <c r="H16" s="253"/>
      <c r="I16" s="254"/>
      <c r="J16" s="73"/>
      <c r="K16" s="73"/>
      <c r="L16" s="73"/>
      <c r="M16" s="76"/>
      <c r="N16" s="96"/>
    </row>
    <row r="17" spans="1:14" s="75" customFormat="1" ht="15" customHeight="1">
      <c r="A17" s="473" t="s">
        <v>86</v>
      </c>
      <c r="B17" s="474"/>
      <c r="C17" s="474"/>
      <c r="D17" s="474"/>
      <c r="E17" s="474"/>
      <c r="F17" s="474"/>
      <c r="G17" s="253"/>
      <c r="H17" s="253"/>
      <c r="I17" s="254"/>
      <c r="J17" s="73"/>
      <c r="K17" s="73"/>
      <c r="L17" s="73"/>
      <c r="M17" s="76"/>
      <c r="N17" s="96"/>
    </row>
    <row r="18" spans="1:14" s="75" customFormat="1" ht="15" customHeight="1">
      <c r="A18" s="473" t="s">
        <v>37</v>
      </c>
      <c r="B18" s="474"/>
      <c r="C18" s="474"/>
      <c r="D18" s="474"/>
      <c r="E18" s="474"/>
      <c r="F18" s="474"/>
      <c r="G18" s="253"/>
      <c r="H18" s="253"/>
      <c r="I18" s="254"/>
      <c r="J18" s="73"/>
      <c r="K18" s="73"/>
      <c r="L18" s="73"/>
      <c r="M18" s="76"/>
      <c r="N18" s="96"/>
    </row>
    <row r="19" spans="1:14" s="75" customFormat="1" ht="15" customHeight="1">
      <c r="A19" s="473" t="s">
        <v>87</v>
      </c>
      <c r="B19" s="474"/>
      <c r="C19" s="474"/>
      <c r="D19" s="474"/>
      <c r="E19" s="474"/>
      <c r="F19" s="474"/>
      <c r="G19" s="253"/>
      <c r="H19" s="253"/>
      <c r="I19" s="254"/>
      <c r="J19" s="73"/>
      <c r="K19" s="73"/>
      <c r="L19" s="73"/>
      <c r="M19" s="76"/>
      <c r="N19" s="96"/>
    </row>
    <row r="20" spans="1:14" s="75" customFormat="1" ht="15" customHeight="1">
      <c r="A20" s="473" t="s">
        <v>88</v>
      </c>
      <c r="B20" s="474"/>
      <c r="C20" s="474"/>
      <c r="D20" s="474"/>
      <c r="E20" s="474"/>
      <c r="F20" s="474"/>
      <c r="G20" s="253"/>
      <c r="H20" s="253"/>
      <c r="I20" s="254"/>
      <c r="J20" s="73"/>
      <c r="K20" s="73"/>
      <c r="L20" s="73"/>
      <c r="M20" s="76"/>
      <c r="N20" s="96"/>
    </row>
    <row r="21" spans="1:14" s="75" customFormat="1" ht="15" customHeight="1" thickBot="1">
      <c r="A21" s="456" t="s">
        <v>28</v>
      </c>
      <c r="B21" s="457"/>
      <c r="C21" s="457"/>
      <c r="D21" s="457"/>
      <c r="E21" s="457"/>
      <c r="F21" s="457"/>
      <c r="G21" s="255">
        <f>+G14+G15+G16+G17+G18+G19+G20</f>
        <v>0</v>
      </c>
      <c r="H21" s="255">
        <f>+H14+H15+H16+H17+H18+H19+H20</f>
        <v>0</v>
      </c>
      <c r="I21" s="256">
        <f>+I14+I15+I16+I17+I18+I19+I20</f>
        <v>0</v>
      </c>
      <c r="J21" s="73"/>
      <c r="K21" s="73" t="str">
        <f>IF('2. Informazioni patrimoniali'!L11+'2. Informazioni patrimoniali'!L27-'4. TDE'!G21=0,"0","errore")</f>
        <v>0</v>
      </c>
      <c r="L21" s="73" t="str">
        <f>IF(('2. Informazioni patrimoniali'!L12+'2. Informazioni patrimoniali'!L13+'2. Informazioni patrimoniali'!L28+'2. Informazioni patrimoniali'!L29-'4. TDE'!H21-'4. TDE'!I21)=0,"0","errore")</f>
        <v>0</v>
      </c>
      <c r="M21" s="76"/>
      <c r="N21" s="96"/>
    </row>
    <row r="22" spans="1:14" ht="14.25" customHeight="1">
      <c r="A22" s="117"/>
    </row>
    <row r="23" spans="1:14" s="112" customFormat="1" ht="16.5" customHeight="1" thickBot="1">
      <c r="A23" s="611" t="s">
        <v>89</v>
      </c>
      <c r="B23" s="611"/>
      <c r="C23" s="611"/>
      <c r="D23" s="611"/>
      <c r="E23" s="611"/>
      <c r="F23" s="611"/>
      <c r="G23" s="109"/>
      <c r="H23" s="109"/>
      <c r="I23" s="109"/>
      <c r="J23" s="109"/>
      <c r="K23" s="109"/>
      <c r="L23" s="109"/>
      <c r="M23" s="110"/>
      <c r="N23" s="111"/>
    </row>
    <row r="24" spans="1:14" s="75" customFormat="1" ht="15" customHeight="1">
      <c r="A24" s="538" t="s">
        <v>181</v>
      </c>
      <c r="B24" s="606"/>
      <c r="C24" s="606"/>
      <c r="D24" s="606"/>
      <c r="E24" s="606"/>
      <c r="F24" s="606"/>
      <c r="G24" s="251"/>
      <c r="H24" s="251"/>
      <c r="I24" s="252"/>
      <c r="J24" s="73"/>
      <c r="K24" s="73"/>
      <c r="L24" s="73"/>
      <c r="M24" s="76"/>
      <c r="N24" s="96"/>
    </row>
    <row r="25" spans="1:14" s="75" customFormat="1" ht="15" customHeight="1">
      <c r="A25" s="473" t="s">
        <v>183</v>
      </c>
      <c r="B25" s="474"/>
      <c r="C25" s="474"/>
      <c r="D25" s="474"/>
      <c r="E25" s="474"/>
      <c r="F25" s="474"/>
      <c r="G25" s="253"/>
      <c r="H25" s="253"/>
      <c r="I25" s="254"/>
      <c r="J25" s="73"/>
      <c r="K25" s="73"/>
      <c r="L25" s="73"/>
      <c r="M25" s="76"/>
      <c r="N25" s="96"/>
    </row>
    <row r="26" spans="1:14" s="75" customFormat="1" ht="15" customHeight="1">
      <c r="A26" s="473" t="s">
        <v>184</v>
      </c>
      <c r="B26" s="474"/>
      <c r="C26" s="474"/>
      <c r="D26" s="474"/>
      <c r="E26" s="474"/>
      <c r="F26" s="474"/>
      <c r="G26" s="253"/>
      <c r="H26" s="253"/>
      <c r="I26" s="254"/>
      <c r="J26" s="73"/>
      <c r="K26" s="73"/>
      <c r="L26" s="73"/>
      <c r="M26" s="76"/>
      <c r="N26" s="96"/>
    </row>
    <row r="27" spans="1:14" s="75" customFormat="1" ht="15" customHeight="1">
      <c r="A27" s="473" t="s">
        <v>182</v>
      </c>
      <c r="B27" s="474"/>
      <c r="C27" s="474"/>
      <c r="D27" s="474"/>
      <c r="E27" s="474"/>
      <c r="F27" s="474"/>
      <c r="G27" s="253"/>
      <c r="H27" s="253"/>
      <c r="I27" s="254"/>
      <c r="J27" s="73"/>
      <c r="K27" s="73"/>
      <c r="L27" s="73"/>
      <c r="M27" s="76"/>
      <c r="N27" s="96"/>
    </row>
    <row r="28" spans="1:14" s="75" customFormat="1" ht="15" customHeight="1" thickBot="1">
      <c r="A28" s="456" t="s">
        <v>28</v>
      </c>
      <c r="B28" s="457"/>
      <c r="C28" s="457"/>
      <c r="D28" s="457"/>
      <c r="E28" s="457"/>
      <c r="F28" s="457"/>
      <c r="G28" s="255">
        <f>+G24+G25+G26+G27</f>
        <v>0</v>
      </c>
      <c r="H28" s="255">
        <f>+H24+H25+H26+H27</f>
        <v>0</v>
      </c>
      <c r="I28" s="256">
        <f>+I24+I25+I26+I27</f>
        <v>0</v>
      </c>
      <c r="J28" s="73"/>
      <c r="K28" s="73" t="str">
        <f>IF('2. Informazioni patrimoniali'!L11+'2. Informazioni patrimoniali'!L27-'4. TDE'!G28=0,"0","errore")</f>
        <v>0</v>
      </c>
      <c r="L28" s="73" t="str">
        <f>IF(('2. Informazioni patrimoniali'!L12+'2. Informazioni patrimoniali'!L13+'2. Informazioni patrimoniali'!L28+'2. Informazioni patrimoniali'!L29-'4. TDE'!H28-'4. TDE'!I28)=0,"0","errore")</f>
        <v>0</v>
      </c>
      <c r="M28" s="76"/>
      <c r="N28" s="96"/>
    </row>
    <row r="29" spans="1:14" ht="14.25" customHeight="1">
      <c r="A29" s="113"/>
    </row>
    <row r="30" spans="1:14" s="112" customFormat="1" ht="16.5" customHeight="1" thickBot="1">
      <c r="A30" s="611" t="s">
        <v>105</v>
      </c>
      <c r="B30" s="611"/>
      <c r="C30" s="611"/>
      <c r="D30" s="611"/>
      <c r="E30" s="611"/>
      <c r="F30" s="611"/>
      <c r="G30" s="109"/>
      <c r="H30" s="109"/>
      <c r="I30" s="109"/>
      <c r="J30" s="109"/>
      <c r="K30" s="109"/>
      <c r="L30" s="109"/>
      <c r="M30" s="110"/>
      <c r="N30" s="111"/>
    </row>
    <row r="31" spans="1:14" s="75" customFormat="1" ht="15" customHeight="1">
      <c r="A31" s="538" t="s">
        <v>38</v>
      </c>
      <c r="B31" s="606"/>
      <c r="C31" s="606"/>
      <c r="D31" s="606"/>
      <c r="E31" s="606"/>
      <c r="F31" s="606"/>
      <c r="G31" s="251"/>
      <c r="H31" s="251"/>
      <c r="I31" s="252"/>
      <c r="J31" s="73"/>
      <c r="K31" s="73"/>
      <c r="L31" s="73"/>
      <c r="M31" s="76"/>
      <c r="N31" s="96"/>
    </row>
    <row r="32" spans="1:14" s="75" customFormat="1" ht="15" customHeight="1">
      <c r="A32" s="473" t="s">
        <v>40</v>
      </c>
      <c r="B32" s="474"/>
      <c r="C32" s="474"/>
      <c r="D32" s="474"/>
      <c r="E32" s="474"/>
      <c r="F32" s="474"/>
      <c r="G32" s="253"/>
      <c r="H32" s="253"/>
      <c r="I32" s="254"/>
      <c r="J32" s="73"/>
      <c r="K32" s="73"/>
      <c r="L32" s="73"/>
      <c r="M32" s="76"/>
      <c r="N32" s="96"/>
    </row>
    <row r="33" spans="1:14" s="75" customFormat="1" ht="15" customHeight="1">
      <c r="A33" s="473" t="s">
        <v>39</v>
      </c>
      <c r="B33" s="474"/>
      <c r="C33" s="474"/>
      <c r="D33" s="474"/>
      <c r="E33" s="474"/>
      <c r="F33" s="474"/>
      <c r="G33" s="253"/>
      <c r="H33" s="253"/>
      <c r="I33" s="254"/>
      <c r="J33" s="73"/>
      <c r="K33" s="73"/>
      <c r="L33" s="73"/>
      <c r="M33" s="76"/>
      <c r="N33" s="96"/>
    </row>
    <row r="34" spans="1:14" s="75" customFormat="1" ht="15" customHeight="1" thickBot="1">
      <c r="A34" s="456" t="s">
        <v>28</v>
      </c>
      <c r="B34" s="457"/>
      <c r="C34" s="457"/>
      <c r="D34" s="457"/>
      <c r="E34" s="457"/>
      <c r="F34" s="457"/>
      <c r="G34" s="255">
        <f>+G31+G32+G33</f>
        <v>0</v>
      </c>
      <c r="H34" s="255">
        <f>+H31+H32+H33</f>
        <v>0</v>
      </c>
      <c r="I34" s="256">
        <f>+I31+I32+I33</f>
        <v>0</v>
      </c>
      <c r="J34" s="73"/>
      <c r="K34" s="73" t="str">
        <f>IF('2. Informazioni patrimoniali'!L11+'2. Informazioni patrimoniali'!L27-'4. TDE'!G34=0,"0","errore")</f>
        <v>0</v>
      </c>
      <c r="L34" s="73" t="str">
        <f>IF(('2. Informazioni patrimoniali'!L12+'2. Informazioni patrimoniali'!L13+'2. Informazioni patrimoniali'!L28+'2. Informazioni patrimoniali'!L29-'4. TDE'!H34-'4. TDE'!I34)=0,"0","errore")</f>
        <v>0</v>
      </c>
      <c r="M34" s="76"/>
      <c r="N34" s="96"/>
    </row>
    <row r="35" spans="1:14" ht="14.25" customHeight="1">
      <c r="A35" s="113"/>
    </row>
    <row r="36" spans="1:14" s="112" customFormat="1" ht="16.5" customHeight="1" thickBot="1">
      <c r="A36" s="604" t="s">
        <v>231</v>
      </c>
      <c r="B36" s="604"/>
      <c r="C36" s="604"/>
      <c r="D36" s="604"/>
      <c r="E36" s="604"/>
      <c r="F36" s="118"/>
      <c r="G36" s="109"/>
      <c r="H36" s="109"/>
      <c r="I36" s="109"/>
      <c r="J36" s="109"/>
      <c r="K36" s="109"/>
      <c r="L36" s="109"/>
      <c r="M36" s="110"/>
      <c r="N36" s="111"/>
    </row>
    <row r="37" spans="1:14" s="75" customFormat="1" ht="15" customHeight="1">
      <c r="A37" s="598" t="s">
        <v>153</v>
      </c>
      <c r="B37" s="599"/>
      <c r="C37" s="599"/>
      <c r="D37" s="599"/>
      <c r="E37" s="599"/>
      <c r="F37" s="600"/>
      <c r="G37" s="251"/>
      <c r="H37" s="251"/>
      <c r="I37" s="252"/>
      <c r="J37" s="73"/>
      <c r="K37" s="73"/>
      <c r="L37" s="73"/>
      <c r="M37" s="76"/>
      <c r="N37" s="96"/>
    </row>
    <row r="38" spans="1:14" s="75" customFormat="1" ht="15" customHeight="1">
      <c r="A38" s="592" t="s">
        <v>152</v>
      </c>
      <c r="B38" s="593"/>
      <c r="C38" s="593"/>
      <c r="D38" s="593"/>
      <c r="E38" s="593"/>
      <c r="F38" s="594"/>
      <c r="G38" s="390"/>
      <c r="H38" s="390"/>
      <c r="I38" s="835"/>
      <c r="J38" s="73"/>
      <c r="K38" s="73"/>
      <c r="L38" s="73"/>
      <c r="M38" s="76"/>
      <c r="N38" s="96"/>
    </row>
    <row r="39" spans="1:14" s="75" customFormat="1" ht="15" customHeight="1">
      <c r="A39" s="592" t="s">
        <v>154</v>
      </c>
      <c r="B39" s="593"/>
      <c r="C39" s="593"/>
      <c r="D39" s="593"/>
      <c r="E39" s="593"/>
      <c r="F39" s="594"/>
      <c r="G39" s="253"/>
      <c r="H39" s="253"/>
      <c r="I39" s="254"/>
      <c r="J39" s="73"/>
      <c r="K39" s="73"/>
      <c r="L39" s="73"/>
      <c r="M39" s="76"/>
      <c r="N39" s="96"/>
    </row>
    <row r="40" spans="1:14" s="75" customFormat="1" ht="15" customHeight="1">
      <c r="A40" s="532" t="s">
        <v>90</v>
      </c>
      <c r="B40" s="533"/>
      <c r="C40" s="533"/>
      <c r="D40" s="533"/>
      <c r="E40" s="533"/>
      <c r="F40" s="595"/>
      <c r="G40" s="253"/>
      <c r="H40" s="253"/>
      <c r="I40" s="254"/>
      <c r="J40" s="73"/>
      <c r="K40" s="73"/>
      <c r="L40" s="73"/>
      <c r="M40" s="76"/>
      <c r="N40" s="96"/>
    </row>
    <row r="41" spans="1:14" s="75" customFormat="1" ht="15" customHeight="1" thickBot="1">
      <c r="A41" s="576" t="s">
        <v>28</v>
      </c>
      <c r="B41" s="596"/>
      <c r="C41" s="596"/>
      <c r="D41" s="596"/>
      <c r="E41" s="596"/>
      <c r="F41" s="597"/>
      <c r="G41" s="255">
        <f>+G37+G39+G40</f>
        <v>0</v>
      </c>
      <c r="H41" s="255">
        <f>+H37+H39+H40</f>
        <v>0</v>
      </c>
      <c r="I41" s="256">
        <f>+I37+I39+I40</f>
        <v>0</v>
      </c>
      <c r="J41" s="73"/>
      <c r="K41" s="73" t="str">
        <f>IF('2. Informazioni patrimoniali'!L11+'2. Informazioni patrimoniali'!L27-'4. TDE'!G41=0,"0","errore")</f>
        <v>0</v>
      </c>
      <c r="L41" s="73" t="str">
        <f>IF(('2. Informazioni patrimoniali'!L12+'2. Informazioni patrimoniali'!L13+'2. Informazioni patrimoniali'!L28+'2. Informazioni patrimoniali'!L29-'4. TDE'!H41-'4. TDE'!I41)=0,"0","errore")</f>
        <v>0</v>
      </c>
      <c r="M41" s="76"/>
      <c r="N41" s="96"/>
    </row>
    <row r="42" spans="1:14" s="76" customFormat="1" ht="15" customHeight="1">
      <c r="A42" s="312"/>
      <c r="B42" s="312"/>
      <c r="C42" s="312"/>
      <c r="D42" s="312"/>
      <c r="E42" s="312"/>
      <c r="F42" s="312"/>
      <c r="J42" s="73"/>
      <c r="K42" s="73"/>
      <c r="L42" s="73"/>
    </row>
    <row r="43" spans="1:14" s="76" customFormat="1" ht="17.25" customHeight="1" thickBot="1">
      <c r="A43" s="605" t="s">
        <v>233</v>
      </c>
      <c r="B43" s="605"/>
      <c r="C43" s="605"/>
      <c r="D43" s="605"/>
      <c r="E43" s="605"/>
      <c r="F43" s="605"/>
      <c r="G43" s="605"/>
      <c r="H43" s="605"/>
      <c r="I43" s="605"/>
      <c r="J43" s="73"/>
      <c r="K43" s="73"/>
      <c r="L43" s="73"/>
    </row>
    <row r="44" spans="1:14" ht="60.75" customHeight="1" thickBot="1">
      <c r="A44" s="601"/>
      <c r="B44" s="602"/>
      <c r="C44" s="602"/>
      <c r="D44" s="602"/>
      <c r="E44" s="602"/>
      <c r="F44" s="602"/>
      <c r="G44" s="602"/>
      <c r="H44" s="602"/>
      <c r="I44" s="603"/>
    </row>
    <row r="45" spans="1:14" ht="16.5" customHeight="1" thickBot="1">
      <c r="A45" s="113"/>
    </row>
    <row r="46" spans="1:14" ht="12" customHeight="1">
      <c r="A46" s="113"/>
      <c r="G46" s="586" t="s">
        <v>207</v>
      </c>
      <c r="H46" s="588" t="s">
        <v>208</v>
      </c>
      <c r="I46" s="590" t="s">
        <v>27</v>
      </c>
    </row>
    <row r="47" spans="1:14" ht="12" customHeight="1" thickBot="1">
      <c r="A47" s="113"/>
      <c r="G47" s="587"/>
      <c r="H47" s="589"/>
      <c r="I47" s="591"/>
    </row>
    <row r="48" spans="1:14" ht="32.25" customHeight="1" thickBot="1">
      <c r="A48" s="611" t="s">
        <v>291</v>
      </c>
      <c r="B48" s="611"/>
      <c r="C48" s="611"/>
      <c r="D48" s="611"/>
      <c r="E48" s="611"/>
      <c r="F48" s="611"/>
      <c r="G48" s="242"/>
      <c r="H48" s="242"/>
      <c r="I48" s="242"/>
    </row>
    <row r="49" spans="1:12" ht="15" customHeight="1">
      <c r="A49" s="538" t="s">
        <v>181</v>
      </c>
      <c r="B49" s="606"/>
      <c r="C49" s="606"/>
      <c r="D49" s="606"/>
      <c r="E49" s="606"/>
      <c r="F49" s="606"/>
      <c r="G49" s="251"/>
      <c r="H49" s="251"/>
      <c r="I49" s="271">
        <f>G49+H49</f>
        <v>0</v>
      </c>
    </row>
    <row r="50" spans="1:12" ht="15" customHeight="1">
      <c r="A50" s="473" t="s">
        <v>183</v>
      </c>
      <c r="B50" s="474"/>
      <c r="C50" s="474"/>
      <c r="D50" s="474"/>
      <c r="E50" s="474"/>
      <c r="F50" s="474"/>
      <c r="G50" s="253"/>
      <c r="H50" s="253"/>
      <c r="I50" s="272">
        <f t="shared" ref="I50:I52" si="0">G50+H50</f>
        <v>0</v>
      </c>
    </row>
    <row r="51" spans="1:12" ht="15" customHeight="1">
      <c r="A51" s="473" t="s">
        <v>184</v>
      </c>
      <c r="B51" s="474"/>
      <c r="C51" s="474"/>
      <c r="D51" s="474"/>
      <c r="E51" s="474"/>
      <c r="F51" s="474"/>
      <c r="G51" s="253"/>
      <c r="H51" s="253"/>
      <c r="I51" s="272">
        <f t="shared" si="0"/>
        <v>0</v>
      </c>
    </row>
    <row r="52" spans="1:12" ht="15" customHeight="1">
      <c r="A52" s="473" t="s">
        <v>182</v>
      </c>
      <c r="B52" s="474"/>
      <c r="C52" s="474"/>
      <c r="D52" s="474"/>
      <c r="E52" s="474"/>
      <c r="F52" s="474"/>
      <c r="G52" s="253"/>
      <c r="H52" s="253"/>
      <c r="I52" s="272">
        <f t="shared" si="0"/>
        <v>0</v>
      </c>
    </row>
    <row r="53" spans="1:12" ht="15" customHeight="1" thickBot="1">
      <c r="A53" s="456" t="s">
        <v>232</v>
      </c>
      <c r="B53" s="457"/>
      <c r="C53" s="457"/>
      <c r="D53" s="457"/>
      <c r="E53" s="457"/>
      <c r="F53" s="457"/>
      <c r="G53" s="255">
        <f>G49+G50+G51+G52</f>
        <v>0</v>
      </c>
      <c r="H53" s="255">
        <f>H49+H50+H51+H52</f>
        <v>0</v>
      </c>
      <c r="I53" s="270">
        <f>G53+H53</f>
        <v>0</v>
      </c>
      <c r="L53" s="265" t="str">
        <f>IF(G14-I53=0,"0","errore")</f>
        <v>0</v>
      </c>
    </row>
    <row r="56" spans="1:12" ht="15">
      <c r="A56" s="324"/>
      <c r="B56" s="324"/>
      <c r="C56" s="324"/>
      <c r="D56" s="324"/>
      <c r="E56" s="324"/>
      <c r="F56" s="324"/>
      <c r="G56" s="324"/>
      <c r="H56" s="324"/>
      <c r="I56" s="324"/>
    </row>
  </sheetData>
  <sheetProtection algorithmName="SHA-512" hashValue="v59JJ7wvq0+FBD6wUDByxg1nUU5/T/gd6Ig9L/v8LGw1RXF6NSWfwVzKmavcLhKMFNu1mGNntSG5aBPK0z09Ww==" saltValue="yqi+S8lmSfIzLnOFm1BlTQ==" spinCount="100000" sheet="1" objects="1" scenarios="1" selectLockedCells="1"/>
  <mergeCells count="43">
    <mergeCell ref="K12:L12"/>
    <mergeCell ref="A53:F53"/>
    <mergeCell ref="A48:F48"/>
    <mergeCell ref="A49:F49"/>
    <mergeCell ref="A50:F50"/>
    <mergeCell ref="A51:F51"/>
    <mergeCell ref="A52:F52"/>
    <mergeCell ref="A32:F32"/>
    <mergeCell ref="A27:F27"/>
    <mergeCell ref="A24:F24"/>
    <mergeCell ref="A11:F12"/>
    <mergeCell ref="A14:F14"/>
    <mergeCell ref="A15:F15"/>
    <mergeCell ref="A13:F13"/>
    <mergeCell ref="A23:F23"/>
    <mergeCell ref="A30:F30"/>
    <mergeCell ref="A1:I1"/>
    <mergeCell ref="A4:I4"/>
    <mergeCell ref="A28:F28"/>
    <mergeCell ref="A19:F19"/>
    <mergeCell ref="A20:F20"/>
    <mergeCell ref="A21:F21"/>
    <mergeCell ref="A25:F25"/>
    <mergeCell ref="A26:F26"/>
    <mergeCell ref="A31:F31"/>
    <mergeCell ref="G8:I8"/>
    <mergeCell ref="G11:I11"/>
    <mergeCell ref="A18:F18"/>
    <mergeCell ref="A16:F16"/>
    <mergeCell ref="A17:F17"/>
    <mergeCell ref="G46:G47"/>
    <mergeCell ref="H46:H47"/>
    <mergeCell ref="I46:I47"/>
    <mergeCell ref="A33:F33"/>
    <mergeCell ref="A34:F34"/>
    <mergeCell ref="A39:F39"/>
    <mergeCell ref="A40:F40"/>
    <mergeCell ref="A41:F41"/>
    <mergeCell ref="A37:F37"/>
    <mergeCell ref="A38:F38"/>
    <mergeCell ref="A44:I44"/>
    <mergeCell ref="A36:E36"/>
    <mergeCell ref="A43:I4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AQ195"/>
  <sheetViews>
    <sheetView workbookViewId="0">
      <selection activeCell="E6" sqref="E6:E7"/>
    </sheetView>
  </sheetViews>
  <sheetFormatPr defaultColWidth="9.140625" defaultRowHeight="12.75"/>
  <cols>
    <col min="1" max="1" width="17" style="201" customWidth="1"/>
    <col min="2" max="3" width="28.5703125" style="201" customWidth="1"/>
    <col min="4" max="5" width="15.5703125" style="201" customWidth="1"/>
    <col min="6" max="6" width="11.7109375" style="201" customWidth="1"/>
    <col min="7" max="7" width="44.7109375" style="201" customWidth="1"/>
    <col min="8" max="8" width="11.7109375" style="201" customWidth="1"/>
    <col min="9" max="9" width="26.85546875" style="201" customWidth="1"/>
    <col min="10" max="10" width="15.42578125" style="201" customWidth="1"/>
    <col min="11" max="13" width="13.5703125" style="201" customWidth="1"/>
    <col min="14" max="15" width="12" style="201" customWidth="1"/>
    <col min="16" max="16" width="8.85546875" style="201" customWidth="1"/>
    <col min="17" max="16384" width="9.140625" style="201"/>
  </cols>
  <sheetData>
    <row r="1" spans="1:42" s="29" customFormat="1" ht="23.25" customHeight="1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202"/>
      <c r="O1" s="202"/>
    </row>
    <row r="2" spans="1:42" s="29" customFormat="1" ht="21" customHeight="1">
      <c r="A2" s="203"/>
      <c r="B2" s="203"/>
      <c r="C2" s="203"/>
      <c r="D2" s="238"/>
      <c r="E2" s="362"/>
      <c r="F2" s="203"/>
      <c r="G2" s="203"/>
      <c r="H2" s="203"/>
      <c r="I2" s="203"/>
      <c r="J2" s="396"/>
      <c r="K2" s="203"/>
      <c r="L2" s="238"/>
      <c r="M2" s="202"/>
      <c r="N2" s="202"/>
      <c r="O2" s="202"/>
    </row>
    <row r="3" spans="1:42" s="31" customFormat="1" ht="21" customHeight="1" thickBot="1">
      <c r="A3" s="30"/>
      <c r="B3" s="30"/>
      <c r="C3" s="30"/>
      <c r="D3" s="30"/>
      <c r="E3" s="30"/>
      <c r="F3" s="30"/>
    </row>
    <row r="4" spans="1:42" s="37" customFormat="1" ht="30.75" customHeight="1" thickBot="1">
      <c r="A4" s="463" t="s">
        <v>195</v>
      </c>
      <c r="B4" s="464"/>
      <c r="C4" s="464"/>
      <c r="D4" s="464"/>
      <c r="E4" s="464"/>
      <c r="F4" s="464"/>
      <c r="G4" s="464"/>
      <c r="H4" s="464"/>
      <c r="I4" s="464"/>
      <c r="J4" s="464"/>
      <c r="K4" s="560"/>
      <c r="L4" s="560"/>
      <c r="M4" s="561"/>
      <c r="N4" s="38"/>
    </row>
    <row r="5" spans="1:42" s="31" customFormat="1" ht="12.75" customHeight="1" thickBot="1"/>
    <row r="6" spans="1:42" s="31" customFormat="1" ht="17.25" customHeight="1">
      <c r="A6" s="622" t="s">
        <v>95</v>
      </c>
      <c r="B6" s="624" t="s">
        <v>96</v>
      </c>
      <c r="C6" s="615" t="s">
        <v>99</v>
      </c>
      <c r="D6" s="615" t="s">
        <v>311</v>
      </c>
      <c r="E6" s="615" t="s">
        <v>300</v>
      </c>
      <c r="F6" s="615" t="s">
        <v>100</v>
      </c>
      <c r="G6" s="615" t="s">
        <v>185</v>
      </c>
      <c r="H6" s="615" t="s">
        <v>128</v>
      </c>
      <c r="I6" s="615" t="s">
        <v>186</v>
      </c>
      <c r="J6" s="620" t="s">
        <v>223</v>
      </c>
      <c r="K6" s="617">
        <v>2015</v>
      </c>
      <c r="L6" s="618"/>
      <c r="M6" s="619"/>
    </row>
    <row r="7" spans="1:42" s="31" customFormat="1" ht="27.75" customHeight="1">
      <c r="A7" s="623"/>
      <c r="B7" s="625"/>
      <c r="C7" s="616"/>
      <c r="D7" s="616"/>
      <c r="E7" s="616"/>
      <c r="F7" s="616"/>
      <c r="G7" s="616"/>
      <c r="H7" s="616"/>
      <c r="I7" s="616"/>
      <c r="J7" s="621"/>
      <c r="K7" s="19" t="s">
        <v>84</v>
      </c>
      <c r="L7" s="239" t="s">
        <v>103</v>
      </c>
      <c r="M7" s="20" t="s">
        <v>101</v>
      </c>
    </row>
    <row r="8" spans="1:42" ht="15" customHeight="1">
      <c r="A8" s="27"/>
      <c r="B8" s="180"/>
      <c r="C8" s="180"/>
      <c r="D8" s="180"/>
      <c r="E8" s="180"/>
      <c r="F8" s="198"/>
      <c r="G8" s="353"/>
      <c r="H8" s="182"/>
      <c r="I8" s="397"/>
      <c r="J8" s="397"/>
      <c r="K8" s="349"/>
      <c r="L8" s="352"/>
      <c r="M8" s="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42" ht="15" customHeight="1">
      <c r="A9" s="25"/>
      <c r="B9" s="180"/>
      <c r="C9" s="180"/>
      <c r="D9" s="180"/>
      <c r="E9" s="180"/>
      <c r="F9" s="199"/>
      <c r="G9" s="353"/>
      <c r="H9" s="182"/>
      <c r="I9" s="183"/>
      <c r="J9" s="183"/>
      <c r="K9" s="1"/>
      <c r="L9" s="240"/>
      <c r="M9" s="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ht="15" customHeight="1">
      <c r="A10" s="27"/>
      <c r="B10" s="180"/>
      <c r="C10" s="180"/>
      <c r="D10" s="180"/>
      <c r="E10" s="180"/>
      <c r="F10" s="200"/>
      <c r="G10" s="353"/>
      <c r="H10" s="182"/>
      <c r="I10" s="397"/>
      <c r="J10" s="397"/>
      <c r="K10" s="1"/>
      <c r="L10" s="240"/>
      <c r="M10" s="2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ht="15" customHeight="1">
      <c r="A11" s="27"/>
      <c r="B11" s="180"/>
      <c r="C11" s="180"/>
      <c r="D11" s="180"/>
      <c r="E11" s="180"/>
      <c r="F11" s="198"/>
      <c r="G11" s="353"/>
      <c r="H11" s="182"/>
      <c r="I11" s="397"/>
      <c r="J11" s="397"/>
      <c r="K11" s="1"/>
      <c r="L11" s="240"/>
      <c r="M11" s="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ht="15" customHeight="1">
      <c r="A12" s="27"/>
      <c r="B12" s="180"/>
      <c r="C12" s="180"/>
      <c r="D12" s="180"/>
      <c r="E12" s="180"/>
      <c r="F12" s="198"/>
      <c r="G12" s="353"/>
      <c r="H12" s="182"/>
      <c r="I12" s="183"/>
      <c r="J12" s="183"/>
      <c r="K12" s="1"/>
      <c r="L12" s="240"/>
      <c r="M12" s="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ht="15" customHeight="1">
      <c r="A13" s="27"/>
      <c r="B13" s="180"/>
      <c r="C13" s="180"/>
      <c r="D13" s="180"/>
      <c r="E13" s="180"/>
      <c r="F13" s="198"/>
      <c r="G13" s="353"/>
      <c r="H13" s="182"/>
      <c r="I13" s="397"/>
      <c r="J13" s="397"/>
      <c r="K13" s="1"/>
      <c r="L13" s="240"/>
      <c r="M13" s="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ht="15" customHeight="1">
      <c r="A14" s="27"/>
      <c r="B14" s="180"/>
      <c r="C14" s="26"/>
      <c r="D14" s="26"/>
      <c r="E14" s="26"/>
      <c r="F14" s="181"/>
      <c r="G14" s="353"/>
      <c r="H14" s="182"/>
      <c r="I14" s="397"/>
      <c r="J14" s="397"/>
      <c r="K14" s="1"/>
      <c r="L14" s="240"/>
      <c r="M14" s="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1:42" ht="15" customHeight="1">
      <c r="A15" s="27"/>
      <c r="B15" s="180"/>
      <c r="C15" s="180"/>
      <c r="D15" s="180"/>
      <c r="E15" s="180"/>
      <c r="F15" s="181"/>
      <c r="G15" s="353"/>
      <c r="H15" s="182"/>
      <c r="I15" s="397"/>
      <c r="J15" s="397"/>
      <c r="K15" s="1"/>
      <c r="L15" s="240"/>
      <c r="M15" s="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</row>
    <row r="16" spans="1:42" ht="15" customHeight="1">
      <c r="A16" s="27"/>
      <c r="B16" s="180"/>
      <c r="C16" s="180"/>
      <c r="D16" s="180"/>
      <c r="E16" s="180"/>
      <c r="F16" s="181"/>
      <c r="G16" s="353"/>
      <c r="H16" s="182"/>
      <c r="I16" s="397"/>
      <c r="J16" s="397"/>
      <c r="K16" s="1"/>
      <c r="L16" s="240"/>
      <c r="M16" s="2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</row>
    <row r="17" spans="1:42" ht="15" customHeight="1">
      <c r="A17" s="27"/>
      <c r="B17" s="180"/>
      <c r="C17" s="180"/>
      <c r="D17" s="180"/>
      <c r="E17" s="180"/>
      <c r="F17" s="181"/>
      <c r="G17" s="353"/>
      <c r="H17" s="182"/>
      <c r="I17" s="397"/>
      <c r="J17" s="397"/>
      <c r="K17" s="1"/>
      <c r="L17" s="240"/>
      <c r="M17" s="2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</row>
    <row r="18" spans="1:42" ht="15" customHeight="1">
      <c r="A18" s="27"/>
      <c r="B18" s="180"/>
      <c r="C18" s="180"/>
      <c r="D18" s="180"/>
      <c r="E18" s="180"/>
      <c r="F18" s="181"/>
      <c r="G18" s="353"/>
      <c r="H18" s="182"/>
      <c r="I18" s="397"/>
      <c r="J18" s="397"/>
      <c r="K18" s="1"/>
      <c r="L18" s="240"/>
      <c r="M18" s="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</row>
    <row r="19" spans="1:42" ht="15" customHeight="1">
      <c r="A19" s="27"/>
      <c r="B19" s="180"/>
      <c r="C19" s="180"/>
      <c r="D19" s="180"/>
      <c r="E19" s="180"/>
      <c r="F19" s="181"/>
      <c r="G19" s="353"/>
      <c r="H19" s="182"/>
      <c r="I19" s="397"/>
      <c r="J19" s="397"/>
      <c r="K19" s="1"/>
      <c r="L19" s="240"/>
      <c r="M19" s="2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ht="15" customHeight="1">
      <c r="A20" s="27"/>
      <c r="B20" s="180"/>
      <c r="C20" s="180"/>
      <c r="D20" s="180"/>
      <c r="E20" s="180"/>
      <c r="F20" s="181"/>
      <c r="G20" s="353"/>
      <c r="H20" s="182"/>
      <c r="I20" s="397"/>
      <c r="J20" s="397"/>
      <c r="K20" s="1"/>
      <c r="L20" s="240"/>
      <c r="M20" s="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</row>
    <row r="21" spans="1:42" ht="15" customHeight="1">
      <c r="A21" s="27"/>
      <c r="B21" s="180"/>
      <c r="C21" s="26"/>
      <c r="D21" s="26"/>
      <c r="E21" s="26"/>
      <c r="F21" s="181"/>
      <c r="G21" s="353"/>
      <c r="H21" s="182"/>
      <c r="I21" s="397"/>
      <c r="J21" s="397"/>
      <c r="K21" s="1"/>
      <c r="L21" s="240"/>
      <c r="M21" s="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ht="15" customHeight="1">
      <c r="A22" s="27"/>
      <c r="B22" s="180"/>
      <c r="C22" s="180"/>
      <c r="D22" s="180"/>
      <c r="E22" s="180"/>
      <c r="F22" s="181"/>
      <c r="G22" s="353"/>
      <c r="H22" s="182"/>
      <c r="I22" s="397"/>
      <c r="J22" s="397"/>
      <c r="K22" s="1"/>
      <c r="L22" s="240"/>
      <c r="M22" s="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ht="15" customHeight="1">
      <c r="A23" s="27"/>
      <c r="B23" s="180"/>
      <c r="C23" s="180"/>
      <c r="D23" s="180"/>
      <c r="E23" s="180"/>
      <c r="F23" s="181"/>
      <c r="G23" s="353"/>
      <c r="H23" s="182"/>
      <c r="I23" s="397"/>
      <c r="J23" s="397"/>
      <c r="K23" s="1"/>
      <c r="L23" s="240"/>
      <c r="M23" s="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ht="15" customHeight="1">
      <c r="A24" s="27"/>
      <c r="B24" s="180"/>
      <c r="C24" s="180"/>
      <c r="D24" s="180"/>
      <c r="E24" s="180"/>
      <c r="F24" s="181"/>
      <c r="G24" s="353"/>
      <c r="H24" s="182"/>
      <c r="I24" s="397"/>
      <c r="J24" s="397"/>
      <c r="K24" s="1"/>
      <c r="L24" s="240"/>
      <c r="M24" s="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</row>
    <row r="25" spans="1:42" ht="15" customHeight="1">
      <c r="A25" s="27"/>
      <c r="B25" s="180"/>
      <c r="C25" s="180"/>
      <c r="D25" s="180"/>
      <c r="E25" s="180"/>
      <c r="F25" s="181"/>
      <c r="G25" s="353"/>
      <c r="H25" s="182"/>
      <c r="I25" s="397"/>
      <c r="J25" s="397"/>
      <c r="K25" s="1"/>
      <c r="L25" s="240"/>
      <c r="M25" s="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 ht="15" customHeight="1">
      <c r="A26" s="27"/>
      <c r="B26" s="180"/>
      <c r="C26" s="180"/>
      <c r="D26" s="180"/>
      <c r="E26" s="180"/>
      <c r="F26" s="181"/>
      <c r="G26" s="353"/>
      <c r="H26" s="182"/>
      <c r="I26" s="397"/>
      <c r="J26" s="397"/>
      <c r="K26" s="1"/>
      <c r="L26" s="240"/>
      <c r="M26" s="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1:42" ht="15" customHeight="1">
      <c r="A27" s="27"/>
      <c r="B27" s="180"/>
      <c r="C27" s="180"/>
      <c r="D27" s="180"/>
      <c r="E27" s="180"/>
      <c r="F27" s="181"/>
      <c r="G27" s="353"/>
      <c r="H27" s="182"/>
      <c r="I27" s="397"/>
      <c r="J27" s="397"/>
      <c r="K27" s="1"/>
      <c r="L27" s="240"/>
      <c r="M27" s="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</row>
    <row r="28" spans="1:42" ht="15" customHeight="1">
      <c r="A28" s="27"/>
      <c r="B28" s="180"/>
      <c r="C28" s="180"/>
      <c r="D28" s="180"/>
      <c r="E28" s="180"/>
      <c r="F28" s="181"/>
      <c r="G28" s="353"/>
      <c r="H28" s="182"/>
      <c r="I28" s="397"/>
      <c r="J28" s="397"/>
      <c r="K28" s="1"/>
      <c r="L28" s="240"/>
      <c r="M28" s="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</row>
    <row r="29" spans="1:42" ht="15" customHeight="1">
      <c r="A29" s="27"/>
      <c r="B29" s="180"/>
      <c r="C29" s="180"/>
      <c r="D29" s="180"/>
      <c r="E29" s="180"/>
      <c r="F29" s="181"/>
      <c r="G29" s="353"/>
      <c r="H29" s="182"/>
      <c r="I29" s="397"/>
      <c r="J29" s="397"/>
      <c r="K29" s="1"/>
      <c r="L29" s="240"/>
      <c r="M29" s="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42" ht="15" customHeight="1">
      <c r="A30" s="27"/>
      <c r="B30" s="180"/>
      <c r="C30" s="180"/>
      <c r="D30" s="180"/>
      <c r="E30" s="180"/>
      <c r="F30" s="181"/>
      <c r="G30" s="353"/>
      <c r="H30" s="182"/>
      <c r="I30" s="397"/>
      <c r="J30" s="397"/>
      <c r="K30" s="1"/>
      <c r="L30" s="240"/>
      <c r="M30" s="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</row>
    <row r="31" spans="1:42" ht="15" customHeight="1">
      <c r="A31" s="27"/>
      <c r="B31" s="180"/>
      <c r="C31" s="180"/>
      <c r="D31" s="180"/>
      <c r="E31" s="180"/>
      <c r="F31" s="181"/>
      <c r="G31" s="353"/>
      <c r="H31" s="182"/>
      <c r="I31" s="397"/>
      <c r="J31" s="397"/>
      <c r="K31" s="1"/>
      <c r="L31" s="240"/>
      <c r="M31" s="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42" ht="15" customHeight="1">
      <c r="A32" s="27"/>
      <c r="B32" s="180"/>
      <c r="C32" s="26"/>
      <c r="D32" s="26"/>
      <c r="E32" s="26"/>
      <c r="F32" s="181"/>
      <c r="G32" s="353"/>
      <c r="H32" s="182"/>
      <c r="I32" s="397"/>
      <c r="J32" s="397"/>
      <c r="K32" s="1"/>
      <c r="L32" s="240"/>
      <c r="M32" s="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3" ht="15" customHeight="1">
      <c r="A33" s="27"/>
      <c r="B33" s="180"/>
      <c r="C33" s="180"/>
      <c r="D33" s="180"/>
      <c r="E33" s="180"/>
      <c r="F33" s="181"/>
      <c r="G33" s="353"/>
      <c r="H33" s="182"/>
      <c r="I33" s="397"/>
      <c r="J33" s="397"/>
      <c r="K33" s="1"/>
      <c r="L33" s="240"/>
      <c r="M33" s="2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3" ht="15" customHeight="1">
      <c r="A34" s="27"/>
      <c r="B34" s="180"/>
      <c r="C34" s="180"/>
      <c r="D34" s="180"/>
      <c r="E34" s="180"/>
      <c r="F34" s="181"/>
      <c r="G34" s="353"/>
      <c r="H34" s="182"/>
      <c r="I34" s="397"/>
      <c r="J34" s="397"/>
      <c r="K34" s="1"/>
      <c r="L34" s="240"/>
      <c r="M34" s="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1:43" ht="15" customHeight="1">
      <c r="A35" s="27"/>
      <c r="B35" s="180"/>
      <c r="C35" s="180"/>
      <c r="D35" s="180"/>
      <c r="E35" s="180"/>
      <c r="F35" s="181"/>
      <c r="G35" s="353"/>
      <c r="H35" s="182"/>
      <c r="I35" s="397"/>
      <c r="J35" s="397"/>
      <c r="K35" s="1"/>
      <c r="L35" s="240"/>
      <c r="M35" s="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3" ht="15" customHeight="1">
      <c r="A36" s="27"/>
      <c r="B36" s="180"/>
      <c r="C36" s="180"/>
      <c r="D36" s="180"/>
      <c r="E36" s="180"/>
      <c r="F36" s="181"/>
      <c r="G36" s="353"/>
      <c r="H36" s="182"/>
      <c r="I36" s="397"/>
      <c r="J36" s="397"/>
      <c r="K36" s="1"/>
      <c r="L36" s="240"/>
      <c r="M36" s="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</row>
    <row r="37" spans="1:43" ht="15" customHeight="1">
      <c r="A37" s="27"/>
      <c r="B37" s="180"/>
      <c r="C37" s="180"/>
      <c r="D37" s="180"/>
      <c r="E37" s="180"/>
      <c r="F37" s="181"/>
      <c r="G37" s="353"/>
      <c r="H37" s="182"/>
      <c r="I37" s="397"/>
      <c r="J37" s="397"/>
      <c r="K37" s="1"/>
      <c r="L37" s="240"/>
      <c r="M37" s="2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</row>
    <row r="38" spans="1:43" ht="15" customHeight="1">
      <c r="A38" s="27"/>
      <c r="B38" s="180"/>
      <c r="C38" s="180"/>
      <c r="D38" s="180"/>
      <c r="E38" s="180"/>
      <c r="F38" s="181"/>
      <c r="G38" s="353"/>
      <c r="H38" s="182"/>
      <c r="I38" s="397"/>
      <c r="J38" s="397"/>
      <c r="K38" s="1"/>
      <c r="L38" s="240"/>
      <c r="M38" s="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1:43" ht="15" customHeight="1">
      <c r="A39" s="27"/>
      <c r="B39" s="180"/>
      <c r="C39" s="180"/>
      <c r="D39" s="180"/>
      <c r="E39" s="180"/>
      <c r="F39" s="181"/>
      <c r="G39" s="353"/>
      <c r="H39" s="182"/>
      <c r="I39" s="397"/>
      <c r="J39" s="397"/>
      <c r="K39" s="1"/>
      <c r="L39" s="240"/>
      <c r="M39" s="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</row>
    <row r="40" spans="1:43" ht="15" customHeight="1">
      <c r="A40" s="27"/>
      <c r="B40" s="180"/>
      <c r="C40" s="180"/>
      <c r="D40" s="180"/>
      <c r="E40" s="180"/>
      <c r="F40" s="181"/>
      <c r="G40" s="353"/>
      <c r="H40" s="182"/>
      <c r="I40" s="397"/>
      <c r="J40" s="397"/>
      <c r="K40" s="1"/>
      <c r="L40" s="240"/>
      <c r="M40" s="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</row>
    <row r="41" spans="1:43" ht="15" customHeight="1">
      <c r="A41" s="27"/>
      <c r="B41" s="180"/>
      <c r="C41" s="180"/>
      <c r="D41" s="180"/>
      <c r="E41" s="180"/>
      <c r="F41" s="181"/>
      <c r="G41" s="353"/>
      <c r="H41" s="182"/>
      <c r="I41" s="397"/>
      <c r="J41" s="397"/>
      <c r="K41" s="1"/>
      <c r="L41" s="240"/>
      <c r="M41" s="2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3" ht="15" customHeight="1">
      <c r="A42" s="207"/>
      <c r="B42" s="208"/>
      <c r="C42" s="208"/>
      <c r="D42" s="208"/>
      <c r="E42" s="208"/>
      <c r="F42" s="209"/>
      <c r="G42" s="204"/>
      <c r="H42" s="210"/>
      <c r="I42" s="204"/>
      <c r="J42" s="204"/>
      <c r="K42" s="205"/>
      <c r="L42" s="241"/>
      <c r="M42" s="206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</row>
    <row r="43" spans="1:43" ht="15" customHeight="1" thickBot="1">
      <c r="A43" s="612" t="s">
        <v>27</v>
      </c>
      <c r="B43" s="613"/>
      <c r="C43" s="613"/>
      <c r="D43" s="613"/>
      <c r="E43" s="613"/>
      <c r="F43" s="613"/>
      <c r="G43" s="613"/>
      <c r="H43" s="613"/>
      <c r="I43" s="613"/>
      <c r="J43" s="614"/>
      <c r="K43" s="350">
        <f>SUM(K8:K42)</f>
        <v>0</v>
      </c>
      <c r="L43" s="350">
        <f>SUM(L8:L42)</f>
        <v>0</v>
      </c>
      <c r="M43" s="351">
        <f>SUM(M8:M42)</f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</row>
    <row r="44" spans="1:4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43">
      <c r="A45" s="31"/>
      <c r="B45" s="31"/>
      <c r="C45" s="31"/>
      <c r="D45" s="31"/>
      <c r="E45" s="31"/>
      <c r="F45" s="31"/>
      <c r="G45" s="31"/>
      <c r="H45" s="31"/>
      <c r="I45" s="68"/>
      <c r="J45" s="68"/>
      <c r="K45" s="31"/>
      <c r="L45" s="265"/>
      <c r="M45" s="265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1:4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4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4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1:4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</row>
    <row r="50" spans="1:4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1:43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1:43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1:4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1:4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1:4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1:4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1:4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4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1:4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4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1:4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1:4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spans="1:4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</row>
    <row r="71" spans="1:4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1:4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</row>
    <row r="73" spans="1:4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</row>
    <row r="74" spans="1:4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1:4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</row>
    <row r="76" spans="1:4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</row>
    <row r="77" spans="1:4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</row>
    <row r="78" spans="1:4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1:4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1:4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1:4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</row>
    <row r="82" spans="1:4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1:4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</row>
    <row r="84" spans="1:4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</row>
    <row r="85" spans="1:4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:43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</row>
    <row r="87" spans="1:43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1:43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</row>
    <row r="89" spans="1:4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</row>
    <row r="90" spans="1:43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1:43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:43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</row>
    <row r="93" spans="1:4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</row>
    <row r="94" spans="1:43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</row>
    <row r="95" spans="1:43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43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</row>
    <row r="97" spans="1:4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</row>
    <row r="98" spans="1:4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</row>
    <row r="99" spans="1:43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1:43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1:4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1:43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</row>
    <row r="103" spans="1:4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1:4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</row>
    <row r="105" spans="1:43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</row>
    <row r="106" spans="1:43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</row>
    <row r="107" spans="1:43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</row>
    <row r="108" spans="1:4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</row>
    <row r="109" spans="1:4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</row>
    <row r="110" spans="1:4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</row>
    <row r="111" spans="1:4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</row>
    <row r="112" spans="1:4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</row>
    <row r="113" spans="1:4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</row>
    <row r="114" spans="1:4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</row>
    <row r="115" spans="1:4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</row>
    <row r="116" spans="1:4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</row>
    <row r="117" spans="1:4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</row>
    <row r="118" spans="1:4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</row>
    <row r="119" spans="1:4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1:4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</row>
    <row r="121" spans="1:4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</row>
    <row r="122" spans="1:4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</row>
    <row r="123" spans="1:4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</row>
    <row r="124" spans="1:4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</row>
    <row r="125" spans="1:4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</row>
    <row r="126" spans="1:4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</row>
    <row r="127" spans="1:4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</row>
    <row r="128" spans="1:4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</row>
    <row r="129" spans="1:4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</row>
    <row r="130" spans="1:4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</row>
    <row r="131" spans="1:4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</row>
    <row r="132" spans="1:4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</row>
    <row r="133" spans="1:4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</row>
    <row r="134" spans="1:4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</row>
    <row r="135" spans="1:4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</row>
    <row r="136" spans="1:4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1:4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</row>
    <row r="138" spans="1:4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</row>
    <row r="139" spans="1:4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</row>
    <row r="140" spans="1:4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</row>
    <row r="141" spans="1:4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</row>
    <row r="142" spans="1:4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</row>
    <row r="143" spans="1:4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</row>
    <row r="144" spans="1:4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</row>
    <row r="145" spans="1:4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</row>
    <row r="146" spans="1:4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</row>
    <row r="147" spans="1:4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</row>
    <row r="148" spans="1:4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</row>
    <row r="149" spans="1:4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</row>
    <row r="150" spans="1:4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</row>
    <row r="151" spans="1:4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</row>
    <row r="152" spans="1:4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</row>
    <row r="153" spans="1:4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</row>
    <row r="154" spans="1:4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</row>
    <row r="155" spans="1:4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</row>
    <row r="156" spans="1:4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</row>
    <row r="157" spans="1:4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</row>
    <row r="158" spans="1:4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</row>
    <row r="159" spans="1:4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</row>
    <row r="160" spans="1:4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</row>
    <row r="161" spans="1:4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</row>
    <row r="162" spans="1:4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</row>
    <row r="163" spans="1:4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</row>
    <row r="164" spans="1:4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</row>
    <row r="165" spans="1:4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</row>
    <row r="166" spans="1:4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</row>
    <row r="167" spans="1:4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</row>
    <row r="168" spans="1:4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</row>
    <row r="169" spans="1:4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</row>
    <row r="170" spans="1:4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</row>
    <row r="171" spans="1:4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</row>
    <row r="172" spans="1:4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</row>
    <row r="173" spans="1:4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</row>
    <row r="174" spans="1:4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</row>
    <row r="175" spans="1:4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</row>
    <row r="176" spans="1:4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</row>
    <row r="177" spans="1:4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</row>
    <row r="178" spans="1:4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</row>
    <row r="179" spans="1:4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</row>
    <row r="180" spans="1:4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</row>
    <row r="181" spans="1:4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</row>
    <row r="182" spans="1:4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</row>
    <row r="183" spans="1:4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</row>
    <row r="184" spans="1:4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</row>
    <row r="185" spans="1:4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</row>
    <row r="186" spans="1:4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</row>
    <row r="187" spans="1:4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</row>
    <row r="188" spans="1:4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</row>
    <row r="189" spans="1:4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</row>
    <row r="190" spans="1:4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</row>
    <row r="191" spans="1:4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</row>
    <row r="192" spans="1:4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</row>
    <row r="193" spans="1:4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</row>
    <row r="194" spans="1:4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</row>
    <row r="195" spans="1:4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</row>
  </sheetData>
  <sheetProtection algorithmName="SHA-512" hashValue="mV3pRTVZ1DlwGyY1edcheaURXTTE+LuLDhMmD/HQMuEBPDt7NjGOAUuI5Tr3y7HjoI+ANuSXiZ/wR5q/7eNIgQ==" saltValue="djepksVknXHu80BJVzMHJg==" spinCount="100000" sheet="1" objects="1" scenarios="1" insertRows="0"/>
  <mergeCells count="14">
    <mergeCell ref="A43:J43"/>
    <mergeCell ref="A1:M1"/>
    <mergeCell ref="A4:M4"/>
    <mergeCell ref="F6:F7"/>
    <mergeCell ref="G6:G7"/>
    <mergeCell ref="H6:H7"/>
    <mergeCell ref="K6:M6"/>
    <mergeCell ref="I6:I7"/>
    <mergeCell ref="J6:J7"/>
    <mergeCell ref="C6:C7"/>
    <mergeCell ref="A6:A7"/>
    <mergeCell ref="B6:B7"/>
    <mergeCell ref="D6:D7"/>
    <mergeCell ref="E6:E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L41"/>
  <sheetViews>
    <sheetView showGridLines="0" topLeftCell="A19" workbookViewId="0">
      <selection activeCell="A41" sqref="A41:G41"/>
    </sheetView>
  </sheetViews>
  <sheetFormatPr defaultColWidth="9.140625" defaultRowHeight="12.75"/>
  <cols>
    <col min="1" max="2" width="8.140625" style="31" customWidth="1"/>
    <col min="3" max="6" width="13.7109375" style="31" customWidth="1"/>
    <col min="7" max="7" width="15.5703125" style="31" customWidth="1"/>
    <col min="8" max="8" width="16.140625" style="31" customWidth="1"/>
    <col min="9" max="10" width="14.28515625" style="31" customWidth="1"/>
    <col min="11" max="16384" width="9.140625" style="31"/>
  </cols>
  <sheetData>
    <row r="1" spans="1:12" s="29" customFormat="1" ht="18">
      <c r="A1" s="555" t="s">
        <v>74</v>
      </c>
      <c r="B1" s="555"/>
      <c r="C1" s="555"/>
      <c r="D1" s="555"/>
      <c r="E1" s="555"/>
      <c r="F1" s="555"/>
      <c r="G1" s="555"/>
      <c r="H1" s="82"/>
      <c r="I1" s="82"/>
      <c r="J1" s="106"/>
    </row>
    <row r="2" spans="1:12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2" ht="21" customHeight="1" thickBot="1">
      <c r="A3" s="30"/>
      <c r="B3" s="30"/>
      <c r="C3" s="30"/>
      <c r="D3" s="30"/>
      <c r="E3" s="30"/>
    </row>
    <row r="4" spans="1:12" s="76" customFormat="1" ht="30.75" customHeight="1" thickBot="1">
      <c r="A4" s="463" t="s">
        <v>206</v>
      </c>
      <c r="B4" s="464"/>
      <c r="C4" s="464"/>
      <c r="D4" s="464"/>
      <c r="E4" s="464"/>
      <c r="F4" s="464"/>
      <c r="G4" s="465"/>
      <c r="H4" s="108"/>
      <c r="I4" s="108"/>
      <c r="J4" s="108"/>
    </row>
    <row r="5" spans="1:12" s="75" customFormat="1" ht="25.5" customHeight="1">
      <c r="A5" s="72"/>
      <c r="B5" s="72"/>
      <c r="C5" s="72"/>
      <c r="D5" s="72"/>
      <c r="E5" s="72"/>
      <c r="F5" s="72"/>
      <c r="G5" s="73"/>
      <c r="H5" s="73"/>
      <c r="I5" s="73"/>
      <c r="J5" s="73"/>
    </row>
    <row r="6" spans="1:12" ht="8.25" customHeight="1" thickBot="1">
      <c r="A6" s="113"/>
    </row>
    <row r="7" spans="1:12" ht="21.75" customHeight="1" thickBot="1">
      <c r="A7" s="119"/>
      <c r="B7" s="77"/>
      <c r="C7" s="77"/>
      <c r="D7" s="77"/>
      <c r="E7" s="77"/>
      <c r="F7" s="77"/>
      <c r="G7" s="120">
        <v>2015</v>
      </c>
    </row>
    <row r="8" spans="1:12" ht="12" hidden="1" customHeight="1">
      <c r="A8" s="119"/>
      <c r="B8" s="77"/>
      <c r="C8" s="77"/>
      <c r="D8" s="77"/>
      <c r="E8" s="77"/>
      <c r="F8" s="77"/>
      <c r="G8" s="121"/>
    </row>
    <row r="9" spans="1:12" ht="3" customHeight="1" thickBot="1">
      <c r="A9" s="113"/>
    </row>
    <row r="10" spans="1:12" ht="30.75" customHeight="1" thickBot="1">
      <c r="A10" s="554"/>
      <c r="B10" s="554"/>
      <c r="C10" s="554"/>
      <c r="D10" s="554"/>
      <c r="E10" s="554"/>
      <c r="F10" s="72"/>
      <c r="G10" s="122" t="s">
        <v>101</v>
      </c>
      <c r="I10" s="266" t="s">
        <v>227</v>
      </c>
    </row>
    <row r="11" spans="1:12" s="112" customFormat="1" ht="16.5" customHeight="1" thickBot="1">
      <c r="A11" s="627" t="s">
        <v>155</v>
      </c>
      <c r="B11" s="627"/>
      <c r="C11" s="627"/>
      <c r="D11" s="627"/>
      <c r="E11" s="627"/>
      <c r="F11" s="627"/>
      <c r="G11" s="109"/>
      <c r="H11" s="109"/>
      <c r="I11" s="109"/>
      <c r="J11" s="109"/>
      <c r="K11" s="110"/>
      <c r="L11" s="111"/>
    </row>
    <row r="12" spans="1:12" s="75" customFormat="1" ht="15" customHeight="1">
      <c r="A12" s="538" t="s">
        <v>42</v>
      </c>
      <c r="B12" s="606"/>
      <c r="C12" s="606"/>
      <c r="D12" s="606"/>
      <c r="E12" s="606"/>
      <c r="F12" s="606"/>
      <c r="G12" s="162"/>
      <c r="H12" s="73"/>
      <c r="I12" s="73"/>
      <c r="J12" s="73"/>
      <c r="K12" s="76"/>
      <c r="L12" s="96"/>
    </row>
    <row r="13" spans="1:12" s="75" customFormat="1" ht="15" customHeight="1">
      <c r="A13" s="473" t="s">
        <v>43</v>
      </c>
      <c r="B13" s="474"/>
      <c r="C13" s="474"/>
      <c r="D13" s="474"/>
      <c r="E13" s="474"/>
      <c r="F13" s="474"/>
      <c r="G13" s="163"/>
      <c r="H13" s="73"/>
      <c r="I13" s="73"/>
      <c r="J13" s="73"/>
      <c r="K13" s="76"/>
      <c r="L13" s="96"/>
    </row>
    <row r="14" spans="1:12" s="75" customFormat="1" ht="15" customHeight="1">
      <c r="A14" s="473" t="s">
        <v>44</v>
      </c>
      <c r="B14" s="474"/>
      <c r="C14" s="474"/>
      <c r="D14" s="474"/>
      <c r="E14" s="474"/>
      <c r="F14" s="474"/>
      <c r="G14" s="163"/>
      <c r="H14" s="73"/>
      <c r="I14" s="73"/>
      <c r="J14" s="73"/>
      <c r="K14" s="76"/>
      <c r="L14" s="96"/>
    </row>
    <row r="15" spans="1:12" s="75" customFormat="1" ht="15" customHeight="1">
      <c r="A15" s="473" t="s">
        <v>45</v>
      </c>
      <c r="B15" s="474"/>
      <c r="C15" s="474"/>
      <c r="D15" s="474"/>
      <c r="E15" s="474"/>
      <c r="F15" s="474"/>
      <c r="G15" s="163"/>
      <c r="H15" s="73"/>
      <c r="I15" s="73"/>
      <c r="J15" s="73"/>
      <c r="K15" s="76"/>
      <c r="L15" s="96"/>
    </row>
    <row r="16" spans="1:12" s="75" customFormat="1" ht="15" customHeight="1">
      <c r="A16" s="473" t="s">
        <v>46</v>
      </c>
      <c r="B16" s="474"/>
      <c r="C16" s="474"/>
      <c r="D16" s="474"/>
      <c r="E16" s="474"/>
      <c r="F16" s="474"/>
      <c r="G16" s="163"/>
      <c r="H16" s="73"/>
      <c r="I16" s="73"/>
      <c r="J16" s="73"/>
      <c r="K16" s="76"/>
      <c r="L16" s="96"/>
    </row>
    <row r="17" spans="1:12" s="75" customFormat="1" ht="15" customHeight="1">
      <c r="A17" s="473" t="s">
        <v>47</v>
      </c>
      <c r="B17" s="474"/>
      <c r="C17" s="474"/>
      <c r="D17" s="474"/>
      <c r="E17" s="474"/>
      <c r="F17" s="474"/>
      <c r="G17" s="163"/>
      <c r="H17" s="73"/>
      <c r="I17" s="73"/>
      <c r="J17" s="73"/>
      <c r="K17" s="76"/>
      <c r="L17" s="96"/>
    </row>
    <row r="18" spans="1:12" s="75" customFormat="1" ht="15" customHeight="1">
      <c r="A18" s="532" t="s">
        <v>48</v>
      </c>
      <c r="B18" s="533"/>
      <c r="C18" s="533"/>
      <c r="D18" s="533"/>
      <c r="E18" s="533"/>
      <c r="F18" s="595"/>
      <c r="G18" s="163"/>
      <c r="H18" s="73"/>
      <c r="I18" s="73"/>
      <c r="J18" s="73"/>
      <c r="K18" s="76"/>
      <c r="L18" s="96"/>
    </row>
    <row r="19" spans="1:12" s="75" customFormat="1" ht="15" customHeight="1">
      <c r="A19" s="532" t="s">
        <v>49</v>
      </c>
      <c r="B19" s="533"/>
      <c r="C19" s="533"/>
      <c r="D19" s="533"/>
      <c r="E19" s="533"/>
      <c r="F19" s="595"/>
      <c r="G19" s="163"/>
      <c r="H19" s="73"/>
      <c r="I19" s="73"/>
      <c r="J19" s="73"/>
      <c r="K19" s="76"/>
      <c r="L19" s="96"/>
    </row>
    <row r="20" spans="1:12" s="75" customFormat="1" ht="15" customHeight="1">
      <c r="A20" s="532" t="s">
        <v>50</v>
      </c>
      <c r="B20" s="533"/>
      <c r="C20" s="533"/>
      <c r="D20" s="533"/>
      <c r="E20" s="533"/>
      <c r="F20" s="595"/>
      <c r="G20" s="163"/>
      <c r="H20" s="73"/>
      <c r="I20" s="73"/>
      <c r="J20" s="73"/>
      <c r="K20" s="76"/>
      <c r="L20" s="96"/>
    </row>
    <row r="21" spans="1:12" s="75" customFormat="1" ht="15" customHeight="1">
      <c r="A21" s="532" t="s">
        <v>51</v>
      </c>
      <c r="B21" s="533"/>
      <c r="C21" s="533"/>
      <c r="D21" s="533"/>
      <c r="E21" s="533"/>
      <c r="F21" s="595"/>
      <c r="G21" s="163"/>
      <c r="H21" s="73"/>
      <c r="I21" s="73"/>
      <c r="J21" s="73"/>
      <c r="K21" s="76"/>
      <c r="L21" s="96"/>
    </row>
    <row r="22" spans="1:12" s="75" customFormat="1" ht="15" customHeight="1" thickBot="1">
      <c r="A22" s="576" t="s">
        <v>29</v>
      </c>
      <c r="B22" s="596"/>
      <c r="C22" s="596"/>
      <c r="D22" s="596"/>
      <c r="E22" s="596"/>
      <c r="F22" s="597"/>
      <c r="G22" s="123">
        <f>+G12+G13+G14+G15+G16+G17+G18+G19+G20+G21</f>
        <v>0</v>
      </c>
      <c r="H22" s="73"/>
      <c r="I22" s="73" t="str">
        <f>IF('2. Informazioni patrimoniali'!L14+'2. Informazioni patrimoniali'!L15+'2. Informazioni patrimoniali'!L30+'2. Informazioni patrimoniali'!L31-'6. TCA'!G22=0,"0","errore")</f>
        <v>0</v>
      </c>
      <c r="J22" s="73"/>
      <c r="K22" s="76"/>
      <c r="L22" s="96"/>
    </row>
    <row r="23" spans="1:12" ht="14.25" customHeight="1">
      <c r="A23" s="113"/>
    </row>
    <row r="24" spans="1:12" s="112" customFormat="1" ht="16.5" customHeight="1" thickBot="1">
      <c r="A24" s="611" t="s">
        <v>31</v>
      </c>
      <c r="B24" s="611"/>
      <c r="C24" s="611"/>
      <c r="D24" s="611"/>
      <c r="E24" s="611"/>
      <c r="F24" s="124"/>
      <c r="G24" s="109"/>
      <c r="H24" s="109"/>
      <c r="I24" s="109"/>
      <c r="J24" s="109"/>
      <c r="K24" s="110"/>
      <c r="L24" s="111"/>
    </row>
    <row r="25" spans="1:12" s="75" customFormat="1" ht="15" customHeight="1">
      <c r="A25" s="549" t="s">
        <v>34</v>
      </c>
      <c r="B25" s="550"/>
      <c r="C25" s="550"/>
      <c r="D25" s="550"/>
      <c r="E25" s="550"/>
      <c r="F25" s="628"/>
      <c r="G25" s="162"/>
      <c r="H25" s="73"/>
      <c r="I25" s="73"/>
      <c r="J25" s="73"/>
      <c r="K25" s="76"/>
      <c r="L25" s="96"/>
    </row>
    <row r="26" spans="1:12" s="75" customFormat="1" ht="15" customHeight="1">
      <c r="A26" s="532" t="s">
        <v>35</v>
      </c>
      <c r="B26" s="533"/>
      <c r="C26" s="533"/>
      <c r="D26" s="533"/>
      <c r="E26" s="533"/>
      <c r="F26" s="595"/>
      <c r="G26" s="163"/>
      <c r="H26" s="73"/>
      <c r="I26" s="73"/>
      <c r="J26" s="73"/>
      <c r="K26" s="76"/>
      <c r="L26" s="96"/>
    </row>
    <row r="27" spans="1:12" s="75" customFormat="1" ht="15" customHeight="1">
      <c r="A27" s="532" t="s">
        <v>36</v>
      </c>
      <c r="B27" s="533"/>
      <c r="C27" s="533"/>
      <c r="D27" s="533"/>
      <c r="E27" s="533"/>
      <c r="F27" s="595"/>
      <c r="G27" s="163"/>
      <c r="H27" s="73"/>
      <c r="I27" s="73"/>
      <c r="J27" s="73"/>
      <c r="K27" s="76"/>
      <c r="L27" s="96"/>
    </row>
    <row r="28" spans="1:12" s="75" customFormat="1" ht="15" customHeight="1">
      <c r="A28" s="532" t="s">
        <v>86</v>
      </c>
      <c r="B28" s="533"/>
      <c r="C28" s="533"/>
      <c r="D28" s="533"/>
      <c r="E28" s="533"/>
      <c r="F28" s="595"/>
      <c r="G28" s="163"/>
      <c r="H28" s="73"/>
      <c r="I28" s="73"/>
      <c r="J28" s="73"/>
      <c r="K28" s="76"/>
      <c r="L28" s="96"/>
    </row>
    <row r="29" spans="1:12" s="75" customFormat="1" ht="15" customHeight="1">
      <c r="A29" s="532" t="s">
        <v>37</v>
      </c>
      <c r="B29" s="533"/>
      <c r="C29" s="533"/>
      <c r="D29" s="533"/>
      <c r="E29" s="533"/>
      <c r="F29" s="595"/>
      <c r="G29" s="163"/>
      <c r="H29" s="73"/>
      <c r="I29" s="73"/>
      <c r="J29" s="73"/>
      <c r="K29" s="76"/>
      <c r="L29" s="96"/>
    </row>
    <row r="30" spans="1:12" s="75" customFormat="1" ht="15" customHeight="1">
      <c r="A30" s="532" t="s">
        <v>87</v>
      </c>
      <c r="B30" s="533"/>
      <c r="C30" s="533"/>
      <c r="D30" s="533"/>
      <c r="E30" s="533"/>
      <c r="F30" s="595"/>
      <c r="G30" s="163"/>
      <c r="H30" s="73"/>
      <c r="I30" s="73"/>
      <c r="J30" s="73"/>
      <c r="K30" s="76"/>
      <c r="L30" s="96"/>
    </row>
    <row r="31" spans="1:12" s="75" customFormat="1" ht="15" customHeight="1">
      <c r="A31" s="532" t="s">
        <v>88</v>
      </c>
      <c r="B31" s="533"/>
      <c r="C31" s="533"/>
      <c r="D31" s="533"/>
      <c r="E31" s="533"/>
      <c r="F31" s="595"/>
      <c r="G31" s="163"/>
      <c r="H31" s="73"/>
      <c r="I31" s="73"/>
      <c r="J31" s="73"/>
      <c r="K31" s="76"/>
      <c r="L31" s="96"/>
    </row>
    <row r="32" spans="1:12" s="75" customFormat="1" ht="15" customHeight="1" thickBot="1">
      <c r="A32" s="576" t="s">
        <v>29</v>
      </c>
      <c r="B32" s="596"/>
      <c r="C32" s="596"/>
      <c r="D32" s="596"/>
      <c r="E32" s="596"/>
      <c r="F32" s="597"/>
      <c r="G32" s="123">
        <f>+G25+G26+G27+G28+G29+G30+G31</f>
        <v>0</v>
      </c>
      <c r="H32" s="73"/>
      <c r="I32" s="73" t="str">
        <f>IF('2. Informazioni patrimoniali'!L14+'2. Informazioni patrimoniali'!L15+'2. Informazioni patrimoniali'!L30+'2. Informazioni patrimoniali'!L31-'6. TCA'!G32=0,"0","errore")</f>
        <v>0</v>
      </c>
      <c r="J32" s="73"/>
      <c r="K32" s="76"/>
      <c r="L32" s="96"/>
    </row>
    <row r="33" spans="1:12" ht="14.25" customHeight="1">
      <c r="A33" s="113"/>
      <c r="G33" s="184"/>
    </row>
    <row r="34" spans="1:12" s="112" customFormat="1" ht="16.5" customHeight="1" thickBot="1">
      <c r="A34" s="611" t="s">
        <v>105</v>
      </c>
      <c r="B34" s="611"/>
      <c r="C34" s="611"/>
      <c r="D34" s="611"/>
      <c r="E34" s="611"/>
      <c r="F34" s="124"/>
      <c r="G34" s="185"/>
      <c r="H34" s="109"/>
      <c r="I34" s="109"/>
      <c r="J34" s="109"/>
      <c r="K34" s="110"/>
      <c r="L34" s="111"/>
    </row>
    <row r="35" spans="1:12" s="75" customFormat="1" ht="15" customHeight="1">
      <c r="A35" s="538" t="s">
        <v>38</v>
      </c>
      <c r="B35" s="606"/>
      <c r="C35" s="606"/>
      <c r="D35" s="606"/>
      <c r="E35" s="606"/>
      <c r="F35" s="606"/>
      <c r="G35" s="162"/>
      <c r="H35" s="73"/>
      <c r="I35" s="73"/>
      <c r="J35" s="73"/>
      <c r="K35" s="76"/>
      <c r="L35" s="96"/>
    </row>
    <row r="36" spans="1:12" s="75" customFormat="1" ht="15" customHeight="1">
      <c r="A36" s="473" t="s">
        <v>40</v>
      </c>
      <c r="B36" s="474"/>
      <c r="C36" s="474"/>
      <c r="D36" s="474"/>
      <c r="E36" s="474"/>
      <c r="F36" s="474"/>
      <c r="G36" s="163"/>
      <c r="H36" s="73"/>
      <c r="I36" s="73"/>
      <c r="J36" s="73"/>
      <c r="K36" s="76"/>
      <c r="L36" s="96"/>
    </row>
    <row r="37" spans="1:12" s="75" customFormat="1" ht="15" customHeight="1">
      <c r="A37" s="473" t="s">
        <v>39</v>
      </c>
      <c r="B37" s="474"/>
      <c r="C37" s="474"/>
      <c r="D37" s="474"/>
      <c r="E37" s="474"/>
      <c r="F37" s="474"/>
      <c r="G37" s="163"/>
      <c r="H37" s="73"/>
      <c r="I37" s="73"/>
      <c r="J37" s="73"/>
      <c r="K37" s="76"/>
      <c r="L37" s="96"/>
    </row>
    <row r="38" spans="1:12" s="75" customFormat="1" ht="15" customHeight="1" thickBot="1">
      <c r="A38" s="456" t="s">
        <v>29</v>
      </c>
      <c r="B38" s="457"/>
      <c r="C38" s="457"/>
      <c r="D38" s="457"/>
      <c r="E38" s="457"/>
      <c r="F38" s="457"/>
      <c r="G38" s="123">
        <f>+G35+G36+G37</f>
        <v>0</v>
      </c>
      <c r="H38" s="73"/>
      <c r="I38" s="73" t="str">
        <f>IF('2. Informazioni patrimoniali'!L14+'2. Informazioni patrimoniali'!L15+'2. Informazioni patrimoniali'!L30+'2. Informazioni patrimoniali'!L31-'6. TCA'!G38=0,"0","errore")</f>
        <v>0</v>
      </c>
      <c r="J38" s="73"/>
      <c r="K38" s="76"/>
      <c r="L38" s="96"/>
    </row>
    <row r="39" spans="1:12" ht="14.25" customHeight="1">
      <c r="A39" s="113"/>
    </row>
    <row r="40" spans="1:12" ht="15.75" customHeight="1" thickBot="1">
      <c r="A40" s="626" t="s">
        <v>233</v>
      </c>
      <c r="B40" s="626"/>
      <c r="C40" s="626"/>
      <c r="D40" s="626"/>
      <c r="E40" s="626"/>
      <c r="F40" s="626"/>
      <c r="G40" s="626"/>
      <c r="H40" s="324"/>
      <c r="I40" s="324"/>
    </row>
    <row r="41" spans="1:12" ht="60.75" customHeight="1" thickBot="1">
      <c r="A41" s="601"/>
      <c r="B41" s="602"/>
      <c r="C41" s="602"/>
      <c r="D41" s="602"/>
      <c r="E41" s="602"/>
      <c r="F41" s="602"/>
      <c r="G41" s="603"/>
    </row>
  </sheetData>
  <sheetProtection algorithmName="SHA-512" hashValue="TIp7LpGW0+q9asZmdm1B9Ojt/fgqMtoyL6okZVK28u032s6Z4flyQFLdSVSkqKMvoIz83FNPtBHorpCsqUuhdg==" saltValue="daNdUUfkEuNTL2QBOYuvpQ==" spinCount="100000" sheet="1" objects="1" scenarios="1" selectLockedCells="1"/>
  <mergeCells count="31">
    <mergeCell ref="A35:F35"/>
    <mergeCell ref="A36:F36"/>
    <mergeCell ref="A37:F37"/>
    <mergeCell ref="A38:F38"/>
    <mergeCell ref="A29:F29"/>
    <mergeCell ref="A34:E34"/>
    <mergeCell ref="A30:F30"/>
    <mergeCell ref="A31:F31"/>
    <mergeCell ref="A32:F32"/>
    <mergeCell ref="A28:F28"/>
    <mergeCell ref="A4:G4"/>
    <mergeCell ref="A20:F20"/>
    <mergeCell ref="A21:F21"/>
    <mergeCell ref="A22:F22"/>
    <mergeCell ref="A24:E24"/>
    <mergeCell ref="A40:G40"/>
    <mergeCell ref="A41:G41"/>
    <mergeCell ref="A1:G1"/>
    <mergeCell ref="A10:E10"/>
    <mergeCell ref="A11:F11"/>
    <mergeCell ref="A18:F18"/>
    <mergeCell ref="A19:F19"/>
    <mergeCell ref="A12:F12"/>
    <mergeCell ref="A13:F13"/>
    <mergeCell ref="A14:F14"/>
    <mergeCell ref="A15:F15"/>
    <mergeCell ref="A16:F16"/>
    <mergeCell ref="A17:F17"/>
    <mergeCell ref="A25:F25"/>
    <mergeCell ref="A26:F26"/>
    <mergeCell ref="A27:F2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O38"/>
  <sheetViews>
    <sheetView showGridLines="0" topLeftCell="A10" workbookViewId="0">
      <selection activeCell="J31" sqref="J31"/>
    </sheetView>
  </sheetViews>
  <sheetFormatPr defaultColWidth="9.140625" defaultRowHeight="12.75"/>
  <cols>
    <col min="1" max="1" width="2.7109375" style="31" customWidth="1"/>
    <col min="2" max="6" width="8.7109375" style="31" customWidth="1"/>
    <col min="7" max="7" width="10.85546875" style="31" customWidth="1"/>
    <col min="8" max="8" width="8.7109375" style="31" customWidth="1"/>
    <col min="9" max="9" width="6" style="31" customWidth="1"/>
    <col min="10" max="11" width="12" style="31" customWidth="1"/>
    <col min="12" max="12" width="8.85546875" style="31" customWidth="1"/>
    <col min="13" max="16384" width="9.140625" style="31"/>
  </cols>
  <sheetData>
    <row r="1" spans="1:15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5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5" ht="21" customHeight="1" thickBot="1">
      <c r="A3" s="30"/>
      <c r="B3" s="30"/>
      <c r="C3" s="30"/>
      <c r="D3" s="30"/>
      <c r="E3" s="30"/>
    </row>
    <row r="4" spans="1:15" s="37" customFormat="1" ht="30.75" customHeight="1" thickBot="1">
      <c r="A4" s="463" t="s">
        <v>196</v>
      </c>
      <c r="B4" s="464"/>
      <c r="C4" s="464"/>
      <c r="D4" s="464"/>
      <c r="E4" s="464"/>
      <c r="F4" s="464"/>
      <c r="G4" s="464"/>
      <c r="H4" s="464"/>
      <c r="I4" s="464"/>
      <c r="J4" s="464"/>
      <c r="K4" s="465"/>
      <c r="L4" s="38"/>
    </row>
    <row r="5" spans="1:15" s="75" customFormat="1" ht="30.75" customHeight="1" thickBot="1">
      <c r="A5" s="134"/>
      <c r="B5" s="72"/>
      <c r="C5" s="72"/>
      <c r="D5" s="72"/>
      <c r="E5" s="72"/>
      <c r="F5" s="72"/>
      <c r="G5" s="72"/>
      <c r="H5" s="72"/>
      <c r="I5" s="72"/>
      <c r="J5" s="73"/>
      <c r="K5" s="73"/>
      <c r="L5" s="96"/>
    </row>
    <row r="6" spans="1:15" s="75" customFormat="1" ht="21.75" customHeight="1" thickBot="1">
      <c r="A6" s="72"/>
      <c r="B6" s="72"/>
      <c r="C6" s="72"/>
      <c r="D6" s="72"/>
      <c r="E6" s="72"/>
      <c r="F6" s="72"/>
      <c r="G6" s="72"/>
      <c r="H6" s="72"/>
      <c r="I6" s="72"/>
      <c r="J6" s="636">
        <v>2015</v>
      </c>
      <c r="K6" s="637"/>
      <c r="L6" s="96"/>
    </row>
    <row r="7" spans="1:15" s="75" customFormat="1" ht="4.5" customHeight="1" thickBot="1">
      <c r="A7" s="72"/>
      <c r="B7" s="72"/>
      <c r="C7" s="72"/>
      <c r="D7" s="72"/>
      <c r="E7" s="72"/>
      <c r="F7" s="72"/>
      <c r="G7" s="72"/>
      <c r="H7" s="72"/>
      <c r="I7" s="72"/>
      <c r="J7" s="97"/>
      <c r="K7" s="97"/>
      <c r="L7" s="96"/>
    </row>
    <row r="8" spans="1:15" s="89" customFormat="1" ht="31.5" customHeight="1" thickBot="1">
      <c r="A8" s="558"/>
      <c r="B8" s="558"/>
      <c r="C8" s="558"/>
      <c r="D8" s="558"/>
      <c r="E8" s="558"/>
      <c r="F8" s="135"/>
      <c r="G8" s="88"/>
      <c r="H8" s="88"/>
      <c r="I8" s="125"/>
      <c r="J8" s="84" t="s">
        <v>103</v>
      </c>
      <c r="K8" s="87" t="s">
        <v>101</v>
      </c>
      <c r="L8" s="136"/>
      <c r="O8" s="323" t="s">
        <v>227</v>
      </c>
    </row>
    <row r="9" spans="1:15" s="89" customFormat="1" ht="15.75" thickBot="1">
      <c r="A9" s="490" t="s">
        <v>234</v>
      </c>
      <c r="B9" s="558"/>
      <c r="C9" s="558"/>
      <c r="D9" s="558"/>
      <c r="E9" s="558"/>
      <c r="F9" s="558"/>
      <c r="G9" s="558"/>
      <c r="H9" s="558"/>
      <c r="I9" s="558"/>
      <c r="J9" s="73"/>
      <c r="K9" s="73"/>
      <c r="L9" s="136"/>
    </row>
    <row r="10" spans="1:15" s="37" customFormat="1" ht="15" customHeight="1">
      <c r="A10" s="549" t="s">
        <v>21</v>
      </c>
      <c r="B10" s="629"/>
      <c r="C10" s="629"/>
      <c r="D10" s="629"/>
      <c r="E10" s="629"/>
      <c r="F10" s="629"/>
      <c r="G10" s="629"/>
      <c r="H10" s="629"/>
      <c r="I10" s="630"/>
      <c r="J10" s="15"/>
      <c r="K10" s="4"/>
      <c r="L10" s="38"/>
    </row>
    <row r="11" spans="1:15" s="37" customFormat="1" ht="15" customHeight="1">
      <c r="A11" s="532" t="s">
        <v>20</v>
      </c>
      <c r="B11" s="570"/>
      <c r="C11" s="570"/>
      <c r="D11" s="570"/>
      <c r="E11" s="570"/>
      <c r="F11" s="570"/>
      <c r="G11" s="570"/>
      <c r="H11" s="570"/>
      <c r="I11" s="571"/>
      <c r="J11" s="16"/>
      <c r="K11" s="281"/>
      <c r="L11" s="38"/>
    </row>
    <row r="12" spans="1:15" s="37" customFormat="1" ht="15" customHeight="1">
      <c r="A12" s="631" t="s">
        <v>22</v>
      </c>
      <c r="B12" s="570"/>
      <c r="C12" s="570"/>
      <c r="D12" s="570"/>
      <c r="E12" s="570"/>
      <c r="F12" s="570"/>
      <c r="G12" s="570"/>
      <c r="H12" s="570"/>
      <c r="I12" s="571"/>
      <c r="J12" s="16"/>
      <c r="K12" s="281"/>
      <c r="L12" s="38"/>
    </row>
    <row r="13" spans="1:15" s="37" customFormat="1" ht="15" customHeight="1">
      <c r="A13" s="631" t="s">
        <v>80</v>
      </c>
      <c r="B13" s="570"/>
      <c r="C13" s="570"/>
      <c r="D13" s="570"/>
      <c r="E13" s="570"/>
      <c r="F13" s="570"/>
      <c r="G13" s="570"/>
      <c r="H13" s="570"/>
      <c r="I13" s="571"/>
      <c r="J13" s="16"/>
      <c r="K13" s="281"/>
      <c r="L13" s="38"/>
    </row>
    <row r="14" spans="1:15" s="37" customFormat="1" ht="15" customHeight="1">
      <c r="A14" s="631" t="s">
        <v>44</v>
      </c>
      <c r="B14" s="570"/>
      <c r="C14" s="570"/>
      <c r="D14" s="570"/>
      <c r="E14" s="570"/>
      <c r="F14" s="570"/>
      <c r="G14" s="570"/>
      <c r="H14" s="570"/>
      <c r="I14" s="571"/>
      <c r="J14" s="16"/>
      <c r="K14" s="281"/>
      <c r="L14" s="38"/>
    </row>
    <row r="15" spans="1:15" s="37" customFormat="1" ht="15" customHeight="1">
      <c r="A15" s="640" t="s">
        <v>238</v>
      </c>
      <c r="B15" s="641"/>
      <c r="C15" s="641"/>
      <c r="D15" s="641"/>
      <c r="E15" s="641"/>
      <c r="F15" s="641"/>
      <c r="G15" s="641"/>
      <c r="H15" s="641"/>
      <c r="I15" s="642"/>
      <c r="J15" s="345"/>
      <c r="K15" s="218"/>
      <c r="L15" s="38"/>
    </row>
    <row r="16" spans="1:15" s="37" customFormat="1" ht="15" customHeight="1" thickBot="1">
      <c r="A16" s="456" t="s">
        <v>106</v>
      </c>
      <c r="B16" s="508"/>
      <c r="C16" s="508"/>
      <c r="D16" s="508"/>
      <c r="E16" s="508"/>
      <c r="F16" s="508"/>
      <c r="G16" s="508"/>
      <c r="H16" s="508"/>
      <c r="I16" s="508"/>
      <c r="J16" s="99">
        <f>+J10+J11+J12+J13+J14+J15</f>
        <v>0</v>
      </c>
      <c r="K16" s="100">
        <f>+K10+K11+K12+K13+K14+K15</f>
        <v>0</v>
      </c>
      <c r="L16" s="38"/>
      <c r="M16" s="264"/>
      <c r="N16" s="264"/>
      <c r="O16" s="264" t="str">
        <f>IF('2. Informazioni patrimoniali'!L16-'7. IMM'!K16=0,"0","errore")</f>
        <v>0</v>
      </c>
    </row>
    <row r="17" spans="1:12" s="37" customFormat="1" ht="7.5" customHeight="1" thickBot="1">
      <c r="A17" s="312"/>
      <c r="B17" s="108"/>
      <c r="C17" s="108"/>
      <c r="D17" s="108"/>
      <c r="E17" s="108"/>
      <c r="F17" s="108"/>
      <c r="G17" s="139"/>
      <c r="H17" s="139"/>
      <c r="I17" s="139"/>
      <c r="J17" s="137"/>
      <c r="K17" s="128"/>
      <c r="L17" s="38"/>
    </row>
    <row r="18" spans="1:12" s="37" customFormat="1" ht="15" customHeight="1" thickBot="1">
      <c r="A18" s="836" t="s">
        <v>156</v>
      </c>
      <c r="B18" s="837"/>
      <c r="C18" s="837"/>
      <c r="D18" s="837"/>
      <c r="E18" s="837"/>
      <c r="F18" s="837"/>
      <c r="G18" s="837"/>
      <c r="H18" s="837"/>
      <c r="I18" s="838"/>
      <c r="J18" s="839"/>
      <c r="K18" s="128"/>
      <c r="L18" s="38"/>
    </row>
    <row r="20" spans="1:12" ht="10.5" customHeight="1"/>
    <row r="21" spans="1:12" ht="15.75" customHeight="1" thickBot="1">
      <c r="A21" s="638" t="s">
        <v>280</v>
      </c>
      <c r="B21" s="638"/>
      <c r="C21" s="638"/>
      <c r="D21" s="638"/>
      <c r="E21" s="638"/>
      <c r="F21" s="638"/>
      <c r="G21" s="638"/>
      <c r="H21" s="638"/>
      <c r="I21" s="638"/>
      <c r="J21" s="638"/>
      <c r="K21" s="639"/>
    </row>
    <row r="22" spans="1:12" ht="60.75" customHeight="1" thickBot="1">
      <c r="A22" s="632"/>
      <c r="B22" s="633"/>
      <c r="C22" s="633"/>
      <c r="D22" s="633"/>
      <c r="E22" s="633"/>
      <c r="F22" s="633"/>
      <c r="G22" s="633"/>
      <c r="H22" s="633"/>
      <c r="I22" s="633"/>
      <c r="J22" s="633"/>
      <c r="K22" s="634"/>
    </row>
    <row r="23" spans="1:12" ht="21" customHeight="1" thickBot="1"/>
    <row r="24" spans="1:12" ht="30" customHeight="1" thickBot="1">
      <c r="J24" s="243">
        <v>2015</v>
      </c>
    </row>
    <row r="25" spans="1:12" ht="15" customHeight="1" thickBot="1"/>
    <row r="26" spans="1:12" ht="25.5" customHeight="1" thickBot="1">
      <c r="J26" s="122" t="s">
        <v>101</v>
      </c>
    </row>
    <row r="27" spans="1:12" ht="15" customHeight="1" thickBot="1">
      <c r="A27" s="611" t="s">
        <v>31</v>
      </c>
      <c r="B27" s="611"/>
      <c r="C27" s="611"/>
      <c r="D27" s="611"/>
      <c r="E27" s="611"/>
      <c r="F27" s="611"/>
    </row>
    <row r="28" spans="1:12" ht="15" customHeight="1">
      <c r="A28" s="538" t="s">
        <v>235</v>
      </c>
      <c r="B28" s="606"/>
      <c r="C28" s="606"/>
      <c r="D28" s="606"/>
      <c r="E28" s="606"/>
      <c r="F28" s="606"/>
      <c r="G28" s="606"/>
      <c r="H28" s="606"/>
      <c r="I28" s="635"/>
      <c r="J28" s="308"/>
    </row>
    <row r="29" spans="1:12" ht="15" customHeight="1">
      <c r="A29" s="840" t="s">
        <v>209</v>
      </c>
      <c r="B29" s="841"/>
      <c r="C29" s="841"/>
      <c r="D29" s="841"/>
      <c r="E29" s="841"/>
      <c r="F29" s="841"/>
      <c r="G29" s="841"/>
      <c r="H29" s="841"/>
      <c r="I29" s="842"/>
      <c r="J29" s="843"/>
    </row>
    <row r="30" spans="1:12" ht="15" customHeight="1">
      <c r="A30" s="473" t="s">
        <v>236</v>
      </c>
      <c r="B30" s="474"/>
      <c r="C30" s="474"/>
      <c r="D30" s="474"/>
      <c r="E30" s="474"/>
      <c r="F30" s="474"/>
      <c r="G30" s="474"/>
      <c r="H30" s="474"/>
      <c r="I30" s="643"/>
      <c r="J30" s="309"/>
    </row>
    <row r="31" spans="1:12" ht="15" customHeight="1">
      <c r="A31" s="840" t="s">
        <v>210</v>
      </c>
      <c r="B31" s="841"/>
      <c r="C31" s="841"/>
      <c r="D31" s="841"/>
      <c r="E31" s="841"/>
      <c r="F31" s="841"/>
      <c r="G31" s="841"/>
      <c r="H31" s="841"/>
      <c r="I31" s="842"/>
      <c r="J31" s="843"/>
    </row>
    <row r="32" spans="1:12">
      <c r="A32" s="473" t="s">
        <v>237</v>
      </c>
      <c r="B32" s="474"/>
      <c r="C32" s="474"/>
      <c r="D32" s="474"/>
      <c r="E32" s="474"/>
      <c r="F32" s="474"/>
      <c r="G32" s="474"/>
      <c r="H32" s="474"/>
      <c r="I32" s="643"/>
      <c r="J32" s="309"/>
    </row>
    <row r="33" spans="1:15">
      <c r="A33" s="473" t="s">
        <v>222</v>
      </c>
      <c r="B33" s="474"/>
      <c r="C33" s="474"/>
      <c r="D33" s="474"/>
      <c r="E33" s="474"/>
      <c r="F33" s="474"/>
      <c r="G33" s="474"/>
      <c r="H33" s="474"/>
      <c r="I33" s="643"/>
      <c r="J33" s="310"/>
    </row>
    <row r="34" spans="1:15" ht="14.25" customHeight="1" thickBot="1">
      <c r="A34" s="456" t="s">
        <v>106</v>
      </c>
      <c r="B34" s="457"/>
      <c r="C34" s="457"/>
      <c r="D34" s="457"/>
      <c r="E34" s="457"/>
      <c r="F34" s="457"/>
      <c r="G34" s="457"/>
      <c r="H34" s="457"/>
      <c r="I34" s="644"/>
      <c r="J34" s="311">
        <f>J28+J30+J32+J33</f>
        <v>0</v>
      </c>
      <c r="O34" s="265" t="str">
        <f>IF(K16-J34=0,"0","errore")</f>
        <v>0</v>
      </c>
    </row>
    <row r="35" spans="1:15" ht="14.25" customHeight="1">
      <c r="A35" s="312"/>
      <c r="B35" s="312"/>
      <c r="C35" s="312"/>
      <c r="D35" s="312"/>
      <c r="E35" s="312"/>
      <c r="F35" s="312"/>
      <c r="G35" s="312"/>
      <c r="O35" s="265"/>
    </row>
    <row r="36" spans="1:15" ht="10.5" customHeight="1">
      <c r="A36" s="312"/>
      <c r="B36" s="312"/>
      <c r="C36" s="312"/>
      <c r="D36" s="312"/>
      <c r="E36" s="312"/>
      <c r="F36" s="312"/>
      <c r="G36" s="312"/>
      <c r="O36" s="265"/>
    </row>
    <row r="37" spans="1:15" ht="15.75" customHeight="1" thickBot="1">
      <c r="A37" s="638" t="s">
        <v>281</v>
      </c>
      <c r="B37" s="638"/>
      <c r="C37" s="638"/>
      <c r="D37" s="638"/>
      <c r="E37" s="638"/>
      <c r="F37" s="638"/>
      <c r="G37" s="638"/>
      <c r="H37" s="638"/>
      <c r="I37" s="638"/>
      <c r="J37" s="638"/>
      <c r="K37" s="639"/>
    </row>
    <row r="38" spans="1:15" ht="101.25" customHeight="1" thickBot="1">
      <c r="A38" s="632"/>
      <c r="B38" s="633"/>
      <c r="C38" s="633"/>
      <c r="D38" s="633"/>
      <c r="E38" s="633"/>
      <c r="F38" s="633"/>
      <c r="G38" s="633"/>
      <c r="H38" s="633"/>
      <c r="I38" s="633"/>
      <c r="J38" s="633"/>
      <c r="K38" s="634"/>
    </row>
  </sheetData>
  <sheetProtection algorithmName="SHA-512" hashValue="vPTklb8qaJa7nVrMxpEOHyYTSRxRrJFO0BiIWgnAvKDf76d0+J0g3LcM0N8u0mk32pXThwQgj1JhhZ48peF/+w==" saltValue="tkwYjwz6kPA3pfzGggf1xg==" spinCount="100000" sheet="1" objects="1" scenarios="1" selectLockedCells="1"/>
  <mergeCells count="25">
    <mergeCell ref="A37:K37"/>
    <mergeCell ref="A38:K38"/>
    <mergeCell ref="A13:I13"/>
    <mergeCell ref="A15:I15"/>
    <mergeCell ref="A31:I31"/>
    <mergeCell ref="A32:I32"/>
    <mergeCell ref="A33:I33"/>
    <mergeCell ref="A29:I29"/>
    <mergeCell ref="A30:I30"/>
    <mergeCell ref="A21:K21"/>
    <mergeCell ref="A34:I34"/>
    <mergeCell ref="A27:F27"/>
    <mergeCell ref="A14:I14"/>
    <mergeCell ref="A16:I16"/>
    <mergeCell ref="A18:I18"/>
    <mergeCell ref="A1:K1"/>
    <mergeCell ref="A8:E8"/>
    <mergeCell ref="J6:K6"/>
    <mergeCell ref="A4:K4"/>
    <mergeCell ref="A9:I9"/>
    <mergeCell ref="A10:I10"/>
    <mergeCell ref="A11:I11"/>
    <mergeCell ref="A12:I12"/>
    <mergeCell ref="A22:K22"/>
    <mergeCell ref="A28:I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L25"/>
  <sheetViews>
    <sheetView showGridLines="0" workbookViewId="0">
      <selection activeCell="A8" sqref="A8:C8"/>
    </sheetView>
  </sheetViews>
  <sheetFormatPr defaultColWidth="9.140625" defaultRowHeight="12.75"/>
  <cols>
    <col min="1" max="1" width="2.7109375" style="31" customWidth="1"/>
    <col min="2" max="2" width="8.7109375" style="31" customWidth="1"/>
    <col min="3" max="3" width="48.140625" style="31" customWidth="1"/>
    <col min="4" max="8" width="15.42578125" style="31" customWidth="1"/>
    <col min="9" max="10" width="12" style="31" customWidth="1"/>
    <col min="11" max="11" width="8.85546875" style="31" customWidth="1"/>
    <col min="12" max="16384" width="9.140625" style="31"/>
  </cols>
  <sheetData>
    <row r="1" spans="1:12" s="29" customFormat="1" ht="18">
      <c r="A1" s="411" t="s">
        <v>74</v>
      </c>
      <c r="B1" s="411"/>
      <c r="C1" s="411"/>
      <c r="D1" s="411"/>
      <c r="E1" s="411"/>
      <c r="F1" s="411"/>
      <c r="G1" s="411"/>
      <c r="H1" s="411"/>
      <c r="I1" s="71"/>
      <c r="J1" s="71"/>
    </row>
    <row r="2" spans="1:12" s="29" customFormat="1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71"/>
      <c r="K2" s="71"/>
      <c r="L2" s="71"/>
    </row>
    <row r="3" spans="1:12" ht="21" customHeight="1" thickBot="1">
      <c r="A3" s="30"/>
      <c r="B3" s="30"/>
      <c r="C3" s="30"/>
      <c r="D3" s="30"/>
      <c r="E3" s="30"/>
    </row>
    <row r="4" spans="1:12" s="37" customFormat="1" ht="30.75" customHeight="1" thickBot="1">
      <c r="A4" s="463" t="s">
        <v>197</v>
      </c>
      <c r="B4" s="464"/>
      <c r="C4" s="464"/>
      <c r="D4" s="464"/>
      <c r="E4" s="464"/>
      <c r="F4" s="464"/>
      <c r="G4" s="560"/>
      <c r="H4" s="561"/>
      <c r="I4" s="38"/>
    </row>
    <row r="5" spans="1:12" ht="30.75" customHeight="1" thickBot="1"/>
    <row r="6" spans="1:12" ht="24" customHeight="1">
      <c r="A6" s="648" t="s">
        <v>284</v>
      </c>
      <c r="B6" s="649"/>
      <c r="C6" s="650"/>
      <c r="D6" s="617">
        <v>2015</v>
      </c>
      <c r="E6" s="660"/>
      <c r="F6" s="660"/>
      <c r="G6" s="660"/>
      <c r="H6" s="661"/>
    </row>
    <row r="7" spans="1:12" ht="89.25" customHeight="1">
      <c r="A7" s="651"/>
      <c r="B7" s="652"/>
      <c r="C7" s="653"/>
      <c r="D7" s="23" t="s">
        <v>19</v>
      </c>
      <c r="E7" s="19" t="s">
        <v>83</v>
      </c>
      <c r="F7" s="24" t="s">
        <v>82</v>
      </c>
      <c r="G7" s="19" t="s">
        <v>285</v>
      </c>
      <c r="H7" s="20" t="s">
        <v>286</v>
      </c>
    </row>
    <row r="8" spans="1:12" ht="15" customHeight="1">
      <c r="A8" s="645"/>
      <c r="B8" s="646"/>
      <c r="C8" s="647"/>
      <c r="D8" s="189"/>
      <c r="E8" s="3"/>
      <c r="F8" s="3"/>
      <c r="G8" s="1"/>
      <c r="H8" s="2"/>
    </row>
    <row r="9" spans="1:12" ht="15" customHeight="1">
      <c r="A9" s="645"/>
      <c r="B9" s="646"/>
      <c r="C9" s="647"/>
      <c r="D9" s="189"/>
      <c r="E9" s="3"/>
      <c r="F9" s="3"/>
      <c r="G9" s="1"/>
      <c r="H9" s="2"/>
    </row>
    <row r="10" spans="1:12" ht="15" customHeight="1">
      <c r="A10" s="645"/>
      <c r="B10" s="646"/>
      <c r="C10" s="647"/>
      <c r="D10" s="190"/>
      <c r="E10" s="3"/>
      <c r="F10" s="3"/>
      <c r="G10" s="1"/>
      <c r="H10" s="2"/>
    </row>
    <row r="11" spans="1:12" ht="15" customHeight="1">
      <c r="A11" s="645"/>
      <c r="B11" s="646"/>
      <c r="C11" s="647"/>
      <c r="D11" s="190"/>
      <c r="E11" s="3"/>
      <c r="F11" s="3"/>
      <c r="G11" s="1"/>
      <c r="H11" s="2"/>
    </row>
    <row r="12" spans="1:12" ht="15" customHeight="1">
      <c r="A12" s="645"/>
      <c r="B12" s="646"/>
      <c r="C12" s="647"/>
      <c r="D12" s="190"/>
      <c r="E12" s="3"/>
      <c r="F12" s="3"/>
      <c r="G12" s="1"/>
      <c r="H12" s="2"/>
    </row>
    <row r="13" spans="1:12" ht="15" customHeight="1">
      <c r="A13" s="645"/>
      <c r="B13" s="646"/>
      <c r="C13" s="647"/>
      <c r="D13" s="190"/>
      <c r="E13" s="3"/>
      <c r="F13" s="3"/>
      <c r="G13" s="1"/>
      <c r="H13" s="2"/>
    </row>
    <row r="14" spans="1:12" ht="15" customHeight="1">
      <c r="A14" s="645"/>
      <c r="B14" s="646"/>
      <c r="C14" s="647"/>
      <c r="D14" s="190"/>
      <c r="E14" s="3"/>
      <c r="F14" s="3"/>
      <c r="G14" s="1"/>
      <c r="H14" s="2"/>
    </row>
    <row r="15" spans="1:12" ht="15" customHeight="1">
      <c r="A15" s="645"/>
      <c r="B15" s="646"/>
      <c r="C15" s="647"/>
      <c r="D15" s="190"/>
      <c r="E15" s="3"/>
      <c r="F15" s="3"/>
      <c r="G15" s="1"/>
      <c r="H15" s="2"/>
    </row>
    <row r="16" spans="1:12" ht="15" customHeight="1">
      <c r="A16" s="645"/>
      <c r="B16" s="646"/>
      <c r="C16" s="647"/>
      <c r="D16" s="190"/>
      <c r="E16" s="3"/>
      <c r="F16" s="3"/>
      <c r="G16" s="1"/>
      <c r="H16" s="2"/>
    </row>
    <row r="17" spans="1:8" ht="15" customHeight="1">
      <c r="A17" s="645"/>
      <c r="B17" s="646"/>
      <c r="C17" s="647"/>
      <c r="D17" s="190"/>
      <c r="E17" s="3"/>
      <c r="F17" s="3"/>
      <c r="G17" s="1"/>
      <c r="H17" s="2"/>
    </row>
    <row r="18" spans="1:8" ht="15" customHeight="1">
      <c r="A18" s="645"/>
      <c r="B18" s="646"/>
      <c r="C18" s="647"/>
      <c r="D18" s="190"/>
      <c r="E18" s="3"/>
      <c r="F18" s="3"/>
      <c r="G18" s="1"/>
      <c r="H18" s="2"/>
    </row>
    <row r="19" spans="1:8" ht="15" customHeight="1">
      <c r="A19" s="645"/>
      <c r="B19" s="646"/>
      <c r="C19" s="647"/>
      <c r="D19" s="190"/>
      <c r="E19" s="3"/>
      <c r="F19" s="3"/>
      <c r="G19" s="1"/>
      <c r="H19" s="2"/>
    </row>
    <row r="20" spans="1:8" ht="15" customHeight="1">
      <c r="A20" s="645"/>
      <c r="B20" s="646"/>
      <c r="C20" s="647"/>
      <c r="D20" s="190"/>
      <c r="E20" s="3"/>
      <c r="F20" s="3"/>
      <c r="G20" s="1"/>
      <c r="H20" s="2"/>
    </row>
    <row r="21" spans="1:8" ht="15" customHeight="1">
      <c r="A21" s="645"/>
      <c r="B21" s="646"/>
      <c r="C21" s="647"/>
      <c r="D21" s="190"/>
      <c r="E21" s="3"/>
      <c r="F21" s="3"/>
      <c r="G21" s="1"/>
      <c r="H21" s="2"/>
    </row>
    <row r="22" spans="1:8" ht="15" customHeight="1">
      <c r="A22" s="654"/>
      <c r="B22" s="655"/>
      <c r="C22" s="656"/>
      <c r="D22" s="211"/>
      <c r="E22" s="212"/>
      <c r="F22" s="213"/>
      <c r="G22" s="205"/>
      <c r="H22" s="206"/>
    </row>
    <row r="23" spans="1:8" ht="15" customHeight="1" thickBot="1">
      <c r="A23" s="657" t="s">
        <v>27</v>
      </c>
      <c r="B23" s="658"/>
      <c r="C23" s="658"/>
      <c r="D23" s="659"/>
      <c r="E23" s="215">
        <f>SUM(E8:E22)</f>
        <v>0</v>
      </c>
      <c r="F23" s="215">
        <f>SUM(F8:F22)</f>
        <v>0</v>
      </c>
      <c r="G23" s="215">
        <f>SUM(G8:G22)</f>
        <v>0</v>
      </c>
      <c r="H23" s="346">
        <f>SUM(H8:H22)</f>
        <v>0</v>
      </c>
    </row>
    <row r="24" spans="1:8">
      <c r="A24" s="130"/>
    </row>
    <row r="25" spans="1:8">
      <c r="A25" s="127"/>
      <c r="D25" s="68" t="s">
        <v>227</v>
      </c>
      <c r="E25" s="265" t="str">
        <f>IF('2. Informazioni patrimoniali'!K17+'2. Informazioni patrimoniali'!K32-'8. PIM'!E23=0,"0","errore")</f>
        <v>0</v>
      </c>
      <c r="F25" s="265" t="str">
        <f>IF('2. Informazioni patrimoniali'!L17+'2. Informazioni patrimoniali'!L32-'8. PIM'!F23=0,"0","errore")</f>
        <v>0</v>
      </c>
    </row>
  </sheetData>
  <sheetProtection algorithmName="SHA-512" hashValue="tLk/2Hy3NZZeJYlSvzuP3oegdRbZemk1bQCTok+pOr3ax9qxp0tn/oiklGTRHnYeoH6zSIYGkTjmLQ2NgshkRw==" saltValue="nXHxiHdEyl/KyP26UW/6TA==" spinCount="100000" sheet="1" objects="1" scenarios="1" selectLockedCells="1"/>
  <mergeCells count="20">
    <mergeCell ref="A22:C22"/>
    <mergeCell ref="A21:C21"/>
    <mergeCell ref="A23:D23"/>
    <mergeCell ref="A4:H4"/>
    <mergeCell ref="D6:H6"/>
    <mergeCell ref="A1:H1"/>
    <mergeCell ref="A19:C19"/>
    <mergeCell ref="A20:C20"/>
    <mergeCell ref="A11:C11"/>
    <mergeCell ref="A17:C17"/>
    <mergeCell ref="A18:C18"/>
    <mergeCell ref="A8:C8"/>
    <mergeCell ref="A9:C9"/>
    <mergeCell ref="A10:C10"/>
    <mergeCell ref="A6:C7"/>
    <mergeCell ref="A12:C12"/>
    <mergeCell ref="A13:C13"/>
    <mergeCell ref="A14:C14"/>
    <mergeCell ref="A15:C15"/>
    <mergeCell ref="A16:C1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20</vt:i4>
      </vt:variant>
    </vt:vector>
  </HeadingPairs>
  <TitlesOfParts>
    <vt:vector size="40" baseType="lpstr">
      <vt:lpstr>Frontespizio</vt:lpstr>
      <vt:lpstr>1. Generali</vt:lpstr>
      <vt:lpstr>2. Informazioni patrimoniali</vt:lpstr>
      <vt:lpstr>3. Attivita imm e non imm</vt:lpstr>
      <vt:lpstr>4. TDE</vt:lpstr>
      <vt:lpstr>5. OST</vt:lpstr>
      <vt:lpstr>6. TCA</vt:lpstr>
      <vt:lpstr>7. IMM</vt:lpstr>
      <vt:lpstr>8. PIM</vt:lpstr>
      <vt:lpstr>9.OICR</vt:lpstr>
      <vt:lpstr>10. ARM#TDE</vt:lpstr>
      <vt:lpstr>11. ARM#TCA</vt:lpstr>
      <vt:lpstr>12. NONARM</vt:lpstr>
      <vt:lpstr>13. Altre Attività e Passività</vt:lpstr>
      <vt:lpstr>14. DERIVATI</vt:lpstr>
      <vt:lpstr>15.Gestori e Depositari</vt:lpstr>
      <vt:lpstr>16. Acquisti e vendite</vt:lpstr>
      <vt:lpstr>17. Redditività gest immob</vt:lpstr>
      <vt:lpstr>18. Redditività gest mobiliare</vt:lpstr>
      <vt:lpstr>19. Redditività prospettica</vt:lpstr>
      <vt:lpstr>'1. Generali'!Area_stampa</vt:lpstr>
      <vt:lpstr>'10. ARM#TDE'!Area_stampa</vt:lpstr>
      <vt:lpstr>'11. ARM#TCA'!Area_stampa</vt:lpstr>
      <vt:lpstr>'12. NONARM'!Area_stampa</vt:lpstr>
      <vt:lpstr>'13. Altre Attività e Passività'!Area_stampa</vt:lpstr>
      <vt:lpstr>'14. DERIVATI'!Area_stampa</vt:lpstr>
      <vt:lpstr>'15.Gestori e Depositari'!Area_stampa</vt:lpstr>
      <vt:lpstr>'16. Acquisti e vendite'!Area_stampa</vt:lpstr>
      <vt:lpstr>'17. Redditività gest immob'!Area_stampa</vt:lpstr>
      <vt:lpstr>'18. Redditività gest mobiliare'!Area_stampa</vt:lpstr>
      <vt:lpstr>'19. Redditività prospettica'!Area_stampa</vt:lpstr>
      <vt:lpstr>'2. Informazioni patrimoniali'!Area_stampa</vt:lpstr>
      <vt:lpstr>'3. Attivita imm e non imm'!Area_stampa</vt:lpstr>
      <vt:lpstr>'4. TDE'!Area_stampa</vt:lpstr>
      <vt:lpstr>'5. OST'!Area_stampa</vt:lpstr>
      <vt:lpstr>'6. TCA'!Area_stampa</vt:lpstr>
      <vt:lpstr>'7. IMM'!Area_stampa</vt:lpstr>
      <vt:lpstr>'8. PIM'!Area_stampa</vt:lpstr>
      <vt:lpstr>'9.OICR'!Area_stampa</vt:lpstr>
      <vt:lpstr>Frontespizio!Area_stampa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 LAVORO</dc:creator>
  <cp:lastModifiedBy>Marcello Claudio</cp:lastModifiedBy>
  <cp:lastPrinted>2016-03-09T08:49:37Z</cp:lastPrinted>
  <dcterms:created xsi:type="dcterms:W3CDTF">1999-09-06T11:32:50Z</dcterms:created>
  <dcterms:modified xsi:type="dcterms:W3CDTF">2016-03-09T13:06:06Z</dcterms:modified>
</cp:coreProperties>
</file>