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server01\SERVIZIO_DATI\03_Analisi_Dati\18_Casse_professionali\50_Segnalazione_Dati_2019\"/>
    </mc:Choice>
  </mc:AlternateContent>
  <workbookProtection workbookAlgorithmName="SHA-512" workbookHashValue="UQi6cilnZKBLigzUIhbVNkVGyDb9pmnRikesdh+SjMOpkX5F6EkhGCKkYpgyEz0qm9uKAzDxwOfCLl7NpXkQXA==" workbookSaltValue="HDzfTICnI6G5orb1FyOM/w==" workbookSpinCount="100000" lockStructure="1"/>
  <bookViews>
    <workbookView xWindow="0" yWindow="0" windowWidth="28800" windowHeight="12132" tabRatio="847"/>
  </bookViews>
  <sheets>
    <sheet name="Frontespizio" sheetId="45" r:id="rId1"/>
    <sheet name="1. Generali" sheetId="78" r:id="rId2"/>
    <sheet name="2. Info patrimoniali V.C." sheetId="90" r:id="rId3"/>
    <sheet name="3. Info patrimoniali V.M. " sheetId="101" r:id="rId4"/>
    <sheet name="4. TDE" sheetId="98" r:id="rId5"/>
    <sheet name="5. OST" sheetId="74" r:id="rId6"/>
    <sheet name="6. TCA" sheetId="73" r:id="rId7"/>
    <sheet name="7. IMM" sheetId="58" r:id="rId8"/>
    <sheet name="8. PIM" sheetId="104" r:id="rId9"/>
    <sheet name="9. OICR" sheetId="92" r:id="rId10"/>
    <sheet name="10. OICVM#TDE" sheetId="102" r:id="rId11"/>
    <sheet name="11. OICVM#TCA" sheetId="81" r:id="rId12"/>
    <sheet name="12. Altri OICR" sheetId="61" r:id="rId13"/>
    <sheet name="13. F. IMM" sheetId="100" r:id="rId14"/>
    <sheet name="14. Altre Attività e Passività" sheetId="79" r:id="rId15"/>
    <sheet name="15. DERIVATI" sheetId="65" r:id="rId16"/>
    <sheet name="16. Gestori e Depositari" sheetId="68" r:id="rId17"/>
    <sheet name="17. Acquisti e vendite" sheetId="105" r:id="rId18"/>
    <sheet name="18. Redditività gest immob" sheetId="87" r:id="rId19"/>
    <sheet name="19. Redditività gest mobiliare" sheetId="85" r:id="rId20"/>
    <sheet name="20. Redditività prospettica" sheetId="77" r:id="rId21"/>
  </sheets>
  <definedNames>
    <definedName name="_xlnm.Print_Area" localSheetId="1">'1. Generali'!$A$1:$L$21</definedName>
    <definedName name="_xlnm.Print_Area" localSheetId="10">'10. OICVM#TDE'!$A$1:$I$57</definedName>
    <definedName name="_xlnm.Print_Area" localSheetId="11">'11. OICVM#TCA'!$A$1:$I$42</definedName>
    <definedName name="_xlnm.Print_Area" localSheetId="12">'12. Altri OICR'!$A$1:$N$139</definedName>
    <definedName name="_xlnm.Print_Area" localSheetId="13">'13. F. IMM'!$A$1:$K$36</definedName>
    <definedName name="_xlnm.Print_Area" localSheetId="14">'14. Altre Attività e Passività'!$A$1:$L$36</definedName>
    <definedName name="_xlnm.Print_Area" localSheetId="15">'15. DERIVATI'!$A$1:$Q$55</definedName>
    <definedName name="_xlnm.Print_Area" localSheetId="16">'16. Gestori e Depositari'!$A$1:$J$40</definedName>
    <definedName name="_xlnm.Print_Area" localSheetId="17">'17. Acquisti e vendite'!$A$1:$L$27</definedName>
    <definedName name="_xlnm.Print_Area" localSheetId="18">'18. Redditività gest immob'!$A$1:$L$42</definedName>
    <definedName name="_xlnm.Print_Area" localSheetId="19">'19. Redditività gest mobiliare'!$A$1:$L$34</definedName>
    <definedName name="_xlnm.Print_Area" localSheetId="2">'2. Info patrimoniali V.C.'!$A$1:$M$54</definedName>
    <definedName name="_xlnm.Print_Area" localSheetId="20">'20. Redditività prospettica'!$A$1:$K$18</definedName>
    <definedName name="_xlnm.Print_Area" localSheetId="3">'3. Info patrimoniali V.M. '!$A$1:$M$43</definedName>
    <definedName name="_xlnm.Print_Area" localSheetId="4">'4. TDE'!$A$1:$I$70</definedName>
    <definedName name="_xlnm.Print_Area" localSheetId="5">'5. OST'!$A$1:$M$43</definedName>
    <definedName name="_xlnm.Print_Area" localSheetId="6">'6. TCA'!$A$1:$I$47</definedName>
    <definedName name="_xlnm.Print_Area" localSheetId="7">'7. IMM'!$A$1:$K$38</definedName>
    <definedName name="_xlnm.Print_Area" localSheetId="8">'8. PIM'!$A$1:$H$30</definedName>
    <definedName name="_xlnm.Print_Area" localSheetId="9">'9. OICR'!$A$1:$I$54</definedName>
    <definedName name="_xlnm.Print_Area" localSheetId="0">Frontespizio!$A$1:$K$51</definedName>
  </definedNames>
  <calcPr calcId="152511"/>
</workbook>
</file>

<file path=xl/calcChain.xml><?xml version="1.0" encoding="utf-8"?>
<calcChain xmlns="http://schemas.openxmlformats.org/spreadsheetml/2006/main">
  <c r="M139" i="61" l="1"/>
  <c r="N139" i="61"/>
  <c r="J16" i="58" l="1"/>
  <c r="G24" i="105" l="1"/>
  <c r="J24" i="105"/>
  <c r="I24" i="105"/>
  <c r="L17" i="105"/>
  <c r="K17" i="105"/>
  <c r="L26" i="105" l="1"/>
  <c r="K26" i="105"/>
  <c r="K24" i="105"/>
  <c r="L13" i="105"/>
  <c r="L14" i="105"/>
  <c r="L15" i="105"/>
  <c r="L16" i="105"/>
  <c r="L18" i="105"/>
  <c r="L19" i="105"/>
  <c r="L20" i="105"/>
  <c r="L21" i="105"/>
  <c r="L22" i="105"/>
  <c r="L23" i="105"/>
  <c r="L12" i="105"/>
  <c r="K13" i="105"/>
  <c r="K14" i="105"/>
  <c r="K15" i="105"/>
  <c r="K16" i="105"/>
  <c r="K18" i="105"/>
  <c r="K19" i="105"/>
  <c r="K20" i="105"/>
  <c r="K21" i="105"/>
  <c r="K22" i="105"/>
  <c r="K23" i="105"/>
  <c r="K12" i="105"/>
  <c r="L24" i="105"/>
  <c r="H24" i="105"/>
  <c r="I50" i="92" l="1"/>
  <c r="H50" i="92"/>
  <c r="I48" i="92"/>
  <c r="H48" i="92"/>
  <c r="I47" i="102" l="1"/>
  <c r="U48" i="65" l="1"/>
  <c r="U41" i="65"/>
  <c r="U31" i="65"/>
  <c r="T48" i="65"/>
  <c r="S48" i="65"/>
  <c r="T41" i="65"/>
  <c r="S41" i="65"/>
  <c r="T31" i="65"/>
  <c r="S31" i="65"/>
  <c r="M16" i="101"/>
  <c r="O16" i="58" s="1"/>
  <c r="J16" i="101"/>
  <c r="O55" i="65" l="1"/>
  <c r="O54" i="65"/>
  <c r="O48" i="65"/>
  <c r="O47" i="65"/>
  <c r="O41" i="65"/>
  <c r="O40" i="65"/>
  <c r="O28" i="65"/>
  <c r="O29" i="65"/>
  <c r="O30" i="65"/>
  <c r="O31" i="65"/>
  <c r="O27" i="65"/>
  <c r="Q14" i="65"/>
  <c r="Q15" i="65"/>
  <c r="Q16" i="65"/>
  <c r="Q17" i="65"/>
  <c r="Q18" i="65"/>
  <c r="Q19" i="65"/>
  <c r="Q20" i="65"/>
  <c r="Q21" i="65"/>
  <c r="Q13" i="65"/>
  <c r="P14" i="65"/>
  <c r="P15" i="65"/>
  <c r="P16" i="65"/>
  <c r="P17" i="65"/>
  <c r="P18" i="65"/>
  <c r="P19" i="65"/>
  <c r="P20" i="65"/>
  <c r="P21" i="65"/>
  <c r="P13" i="65"/>
  <c r="M11" i="101"/>
  <c r="M12" i="101"/>
  <c r="M13" i="101"/>
  <c r="M14" i="101"/>
  <c r="M15" i="101"/>
  <c r="M17" i="101"/>
  <c r="M18" i="101"/>
  <c r="N43" i="101" s="1"/>
  <c r="M19" i="101"/>
  <c r="M20" i="101"/>
  <c r="M21" i="101"/>
  <c r="M22" i="101"/>
  <c r="M10" i="101"/>
  <c r="J11" i="101"/>
  <c r="J12" i="101"/>
  <c r="J13" i="101"/>
  <c r="J14" i="101"/>
  <c r="J15" i="101"/>
  <c r="J17" i="101"/>
  <c r="J18" i="101"/>
  <c r="J19" i="101"/>
  <c r="J20" i="101"/>
  <c r="J21" i="101"/>
  <c r="J22" i="101"/>
  <c r="J10" i="101"/>
  <c r="J33" i="90"/>
  <c r="I33" i="90"/>
  <c r="M11" i="90"/>
  <c r="M12" i="90"/>
  <c r="M13" i="90"/>
  <c r="M14" i="90"/>
  <c r="M15" i="90"/>
  <c r="M16" i="90"/>
  <c r="M17" i="90"/>
  <c r="M18" i="90"/>
  <c r="M19" i="90"/>
  <c r="M20" i="90"/>
  <c r="M21" i="90"/>
  <c r="M22" i="90"/>
  <c r="M23" i="90"/>
  <c r="M10" i="90"/>
  <c r="J11" i="90"/>
  <c r="J12" i="90"/>
  <c r="J13" i="90"/>
  <c r="J14" i="90"/>
  <c r="J15" i="90"/>
  <c r="J16" i="90"/>
  <c r="J17" i="90"/>
  <c r="J18" i="90"/>
  <c r="J19" i="90"/>
  <c r="J20" i="90"/>
  <c r="J21" i="90"/>
  <c r="J22" i="90"/>
  <c r="J23" i="90"/>
  <c r="J10" i="90"/>
  <c r="H23" i="90"/>
  <c r="M50" i="92" l="1"/>
  <c r="L25" i="92"/>
  <c r="L50" i="92"/>
  <c r="L18" i="92"/>
  <c r="K26" i="73"/>
  <c r="L33" i="98"/>
  <c r="L20" i="98"/>
  <c r="L41" i="98"/>
  <c r="L27" i="98"/>
  <c r="L30" i="92"/>
  <c r="K33" i="98"/>
  <c r="K41" i="98"/>
  <c r="K27" i="98"/>
  <c r="H42" i="81"/>
  <c r="G42" i="81"/>
  <c r="H57" i="102"/>
  <c r="G57" i="102"/>
  <c r="H43" i="73"/>
  <c r="G43" i="73"/>
  <c r="H66" i="98"/>
  <c r="G66" i="98"/>
  <c r="I41" i="81"/>
  <c r="I57" i="102"/>
  <c r="I56" i="102"/>
  <c r="I42" i="73"/>
  <c r="I65" i="98"/>
  <c r="H23" i="104" l="1"/>
  <c r="G23" i="104"/>
  <c r="F23" i="104"/>
  <c r="K23" i="104" s="1"/>
  <c r="E23" i="104"/>
  <c r="J23" i="104" s="1"/>
  <c r="K24" i="85" l="1"/>
  <c r="H18" i="100" l="1"/>
  <c r="M46" i="92" s="1"/>
  <c r="M32" i="100"/>
  <c r="L32" i="100"/>
  <c r="J32" i="100"/>
  <c r="N32" i="100" s="1"/>
  <c r="I32" i="100"/>
  <c r="H32" i="100"/>
  <c r="L42" i="92" l="1"/>
  <c r="O34" i="58"/>
  <c r="L23" i="101"/>
  <c r="M29" i="68" s="1"/>
  <c r="K23" i="101"/>
  <c r="I23" i="101"/>
  <c r="H23" i="101"/>
  <c r="J32" i="90"/>
  <c r="I32" i="90"/>
  <c r="L23" i="90"/>
  <c r="K23" i="90"/>
  <c r="I23" i="90"/>
  <c r="J23" i="101" l="1"/>
  <c r="L29" i="68"/>
  <c r="M23" i="101"/>
  <c r="L42" i="81"/>
  <c r="K42" i="81"/>
  <c r="I42" i="81"/>
  <c r="M42" i="81" s="1"/>
  <c r="I40" i="81"/>
  <c r="I39" i="81"/>
  <c r="I38" i="81"/>
  <c r="I37" i="81"/>
  <c r="I36" i="81"/>
  <c r="I35" i="81"/>
  <c r="I34" i="81"/>
  <c r="I33" i="81"/>
  <c r="I32" i="81"/>
  <c r="I31" i="81"/>
  <c r="L43" i="73"/>
  <c r="K43" i="73"/>
  <c r="I43" i="73"/>
  <c r="I41" i="73"/>
  <c r="I40" i="73"/>
  <c r="I39" i="73"/>
  <c r="I38" i="73"/>
  <c r="I37" i="73"/>
  <c r="I36" i="73"/>
  <c r="I35" i="73"/>
  <c r="I34" i="73"/>
  <c r="I33" i="73"/>
  <c r="I32" i="73"/>
  <c r="L43" i="74"/>
  <c r="M57" i="102" l="1"/>
  <c r="K57" i="102"/>
  <c r="L57" i="102"/>
  <c r="J34" i="58"/>
  <c r="M142" i="61" l="1"/>
  <c r="H41" i="102"/>
  <c r="G41" i="102"/>
  <c r="H33" i="102"/>
  <c r="G33" i="102"/>
  <c r="H27" i="102"/>
  <c r="G27" i="102"/>
  <c r="G20" i="102"/>
  <c r="H20" i="102"/>
  <c r="I30" i="92"/>
  <c r="I18" i="92"/>
  <c r="K16" i="58"/>
  <c r="G26" i="73"/>
  <c r="G20" i="73"/>
  <c r="L66" i="98"/>
  <c r="K66" i="98"/>
  <c r="H33" i="98"/>
  <c r="G27" i="98"/>
  <c r="H20" i="98"/>
  <c r="K20" i="73" l="1"/>
  <c r="M43" i="73"/>
  <c r="I66" i="98"/>
  <c r="M66" i="98" s="1"/>
  <c r="I46" i="102"/>
  <c r="J28" i="100"/>
  <c r="J29" i="100"/>
  <c r="J30" i="100"/>
  <c r="J31" i="100"/>
  <c r="J27" i="100"/>
  <c r="I55" i="102"/>
  <c r="I54" i="102"/>
  <c r="I53" i="102"/>
  <c r="I52" i="102"/>
  <c r="I51" i="102"/>
  <c r="I50" i="102"/>
  <c r="I49" i="102"/>
  <c r="I48" i="102"/>
  <c r="G41" i="98"/>
  <c r="H41" i="98"/>
  <c r="I34" i="85" l="1"/>
  <c r="J34" i="85"/>
  <c r="K34" i="85"/>
  <c r="L34" i="85"/>
  <c r="H34" i="85"/>
  <c r="I37" i="87"/>
  <c r="J37" i="87"/>
  <c r="K37" i="87"/>
  <c r="L37" i="87"/>
  <c r="H37" i="87"/>
  <c r="I36" i="87"/>
  <c r="J36" i="87"/>
  <c r="K36" i="87"/>
  <c r="L36" i="87"/>
  <c r="H36" i="87"/>
  <c r="K43" i="74" l="1"/>
  <c r="I29" i="87" l="1"/>
  <c r="I28" i="85"/>
  <c r="I64" i="98" l="1"/>
  <c r="I63" i="98"/>
  <c r="I62" i="98"/>
  <c r="I61" i="98"/>
  <c r="I60" i="98"/>
  <c r="I59" i="98"/>
  <c r="I58" i="98"/>
  <c r="I57" i="98"/>
  <c r="I56" i="98"/>
  <c r="I55" i="98"/>
  <c r="H50" i="98"/>
  <c r="G50" i="98"/>
  <c r="I49" i="98"/>
  <c r="I48" i="98"/>
  <c r="I47" i="98"/>
  <c r="I46" i="98"/>
  <c r="G33" i="98"/>
  <c r="H27" i="98"/>
  <c r="G20" i="98"/>
  <c r="K20" i="98" s="1"/>
  <c r="I50" i="98" l="1"/>
  <c r="M50" i="98" s="1"/>
  <c r="M21" i="65" l="1"/>
  <c r="N21" i="65"/>
  <c r="O21" i="65"/>
  <c r="L21" i="65"/>
  <c r="K11" i="78" l="1"/>
  <c r="I11" i="78"/>
  <c r="H24" i="85" l="1"/>
  <c r="L12" i="85"/>
  <c r="K12" i="85"/>
  <c r="J12" i="85"/>
  <c r="I12" i="85"/>
  <c r="H12" i="85"/>
  <c r="H28" i="85" s="1"/>
  <c r="L24" i="85"/>
  <c r="I24" i="85"/>
  <c r="J30" i="87"/>
  <c r="J29" i="87"/>
  <c r="J25" i="87"/>
  <c r="J15" i="87"/>
  <c r="M43" i="74"/>
  <c r="K28" i="85"/>
  <c r="L28" i="85"/>
  <c r="L29" i="87"/>
  <c r="L30" i="87" l="1"/>
  <c r="G25" i="81" l="1"/>
  <c r="G19" i="81"/>
  <c r="L43" i="92" s="1"/>
  <c r="I25" i="87" l="1"/>
  <c r="I15" i="87"/>
  <c r="I30" i="87" l="1"/>
  <c r="J24" i="85"/>
  <c r="H25" i="87"/>
  <c r="H15" i="87"/>
  <c r="J28" i="85" l="1"/>
  <c r="H30" i="87"/>
  <c r="H29" i="87"/>
  <c r="L25" i="87" l="1"/>
  <c r="K25" i="87"/>
  <c r="L15" i="87" l="1"/>
  <c r="K15" i="87"/>
  <c r="K30" i="87" l="1"/>
  <c r="K29" i="87"/>
</calcChain>
</file>

<file path=xl/sharedStrings.xml><?xml version="1.0" encoding="utf-8"?>
<sst xmlns="http://schemas.openxmlformats.org/spreadsheetml/2006/main" count="660" uniqueCount="340">
  <si>
    <t>Denominazione dell'Ente</t>
  </si>
  <si>
    <t>Nominativo 1</t>
  </si>
  <si>
    <t>Telefono</t>
  </si>
  <si>
    <t>Fax</t>
  </si>
  <si>
    <t>E-mail</t>
  </si>
  <si>
    <t>Nominativo 2</t>
  </si>
  <si>
    <t>Referente/i da contattare per eventuali chiarimenti</t>
  </si>
  <si>
    <t>Codice Ente</t>
  </si>
  <si>
    <t>Fondazione</t>
  </si>
  <si>
    <t>Associazione</t>
  </si>
  <si>
    <r>
      <t xml:space="preserve">Forma giuridica dell'Ente </t>
    </r>
    <r>
      <rPr>
        <i/>
        <sz val="10"/>
        <rFont val="Arial"/>
        <family val="2"/>
      </rPr>
      <t>(inserire una X nella casella corrispondente)</t>
    </r>
  </si>
  <si>
    <t>Retributivo</t>
  </si>
  <si>
    <t>Contributivo</t>
  </si>
  <si>
    <t>Altro</t>
  </si>
  <si>
    <t>Liquidità</t>
  </si>
  <si>
    <t>Titoli di capitale quotati</t>
  </si>
  <si>
    <t>Immobili</t>
  </si>
  <si>
    <t>Partecipazioni in società immobiliari</t>
  </si>
  <si>
    <t>Polizze assicurative</t>
  </si>
  <si>
    <r>
      <t xml:space="preserve">Quota di partecipazione 
nel capitale 
della società 
</t>
    </r>
    <r>
      <rPr>
        <sz val="8"/>
        <rFont val="Arial"/>
        <family val="2"/>
      </rPr>
      <t>(%)</t>
    </r>
  </si>
  <si>
    <t>Residenziale</t>
  </si>
  <si>
    <t>Strumentale</t>
  </si>
  <si>
    <t>Commerciale</t>
  </si>
  <si>
    <t>Quota percentuale detenuta</t>
  </si>
  <si>
    <t>Anno di scadenza</t>
  </si>
  <si>
    <t>Residenza</t>
  </si>
  <si>
    <t>Titoli di Stato o di organismi sovranazionali</t>
  </si>
  <si>
    <t>Totale</t>
  </si>
  <si>
    <t>Totale titoli di debito</t>
  </si>
  <si>
    <t>Totale titoli di capitale</t>
  </si>
  <si>
    <t>Titoli di capitale</t>
  </si>
  <si>
    <t>Ripartizione per area geografica</t>
  </si>
  <si>
    <t>Italia</t>
  </si>
  <si>
    <t>Altri Paesi area Euro</t>
  </si>
  <si>
    <t>Altri Paesi Unione Europea</t>
  </si>
  <si>
    <t>Giappone</t>
  </si>
  <si>
    <t>Euro</t>
  </si>
  <si>
    <t>Altre Valute</t>
  </si>
  <si>
    <t>Dollaro USA</t>
  </si>
  <si>
    <t>Energia</t>
  </si>
  <si>
    <t>Materiali</t>
  </si>
  <si>
    <t>Industriale</t>
  </si>
  <si>
    <t>Beni di consumo ciclici</t>
  </si>
  <si>
    <t>Beni di consumo non ciclici</t>
  </si>
  <si>
    <t>Sanitario</t>
  </si>
  <si>
    <t>Finanziario</t>
  </si>
  <si>
    <t>IT</t>
  </si>
  <si>
    <t>Servizi per telecomunicazioni</t>
  </si>
  <si>
    <t>Utilities</t>
  </si>
  <si>
    <t>Futures</t>
  </si>
  <si>
    <t>Denominazione intermediario</t>
  </si>
  <si>
    <t>N. Albo</t>
  </si>
  <si>
    <t>Canoni di locazione</t>
  </si>
  <si>
    <t>Sanzioni (interessi moratori)</t>
  </si>
  <si>
    <t>Rimborsi oneri accessori da locatari</t>
  </si>
  <si>
    <t>Imposte e tasse</t>
  </si>
  <si>
    <t>Totale costi</t>
  </si>
  <si>
    <t>A</t>
  </si>
  <si>
    <t>B</t>
  </si>
  <si>
    <t>C</t>
  </si>
  <si>
    <t>D</t>
  </si>
  <si>
    <t>E</t>
  </si>
  <si>
    <t>F</t>
  </si>
  <si>
    <t>H</t>
  </si>
  <si>
    <t>ENTI PREVIDENZIALI PRIVATI</t>
  </si>
  <si>
    <t>Informazioni identificative</t>
  </si>
  <si>
    <t>Previdenziali</t>
  </si>
  <si>
    <t>Assistenziali</t>
  </si>
  <si>
    <r>
      <t xml:space="preserve">Regime delle prestazioni previdenziali erogate </t>
    </r>
    <r>
      <rPr>
        <i/>
        <sz val="10"/>
        <rFont val="Arial"/>
        <family val="2"/>
      </rPr>
      <t>(inserire una X nella casella corrispondente)</t>
    </r>
  </si>
  <si>
    <t>Misto</t>
  </si>
  <si>
    <t>Uffici</t>
  </si>
  <si>
    <t xml:space="preserve">Valore di 
mercato della partecipazione </t>
  </si>
  <si>
    <t xml:space="preserve">Valore 
contabile della partecipazione </t>
  </si>
  <si>
    <t>Valore nominale</t>
  </si>
  <si>
    <t>Valore di mercato</t>
  </si>
  <si>
    <t xml:space="preserve">Stati Uniti </t>
  </si>
  <si>
    <r>
      <t xml:space="preserve">Ripartizione per </t>
    </r>
    <r>
      <rPr>
        <b/>
        <i/>
        <sz val="11"/>
        <rFont val="Arial"/>
        <family val="2"/>
      </rPr>
      <t>duration</t>
    </r>
  </si>
  <si>
    <t>Strumenti derivati quotati</t>
  </si>
  <si>
    <t>Strumenti derivati non quotati</t>
  </si>
  <si>
    <t>ETF</t>
  </si>
  <si>
    <t>Codice ISIN</t>
  </si>
  <si>
    <t>Denominazione del titolo</t>
  </si>
  <si>
    <t>Acquisti</t>
  </si>
  <si>
    <t>Denominazione dell'emittente</t>
  </si>
  <si>
    <t>Scadenza</t>
  </si>
  <si>
    <t>Valore 
di mercato</t>
  </si>
  <si>
    <t>Altre passività</t>
  </si>
  <si>
    <t>Valore contabile</t>
  </si>
  <si>
    <r>
      <t xml:space="preserve">Tipologia
</t>
    </r>
    <r>
      <rPr>
        <i/>
        <sz val="8"/>
        <rFont val="Arial"/>
        <family val="2"/>
      </rPr>
      <t>(Banca, SGR, 
Sim, Ass)</t>
    </r>
  </si>
  <si>
    <r>
      <t>Ripartizione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per valuta di denominazione</t>
    </r>
  </si>
  <si>
    <t>Totale immobili di proprietà</t>
  </si>
  <si>
    <t xml:space="preserve">Opzioni </t>
  </si>
  <si>
    <r>
      <t xml:space="preserve">Altri contratti derivati </t>
    </r>
    <r>
      <rPr>
        <i/>
        <sz val="9"/>
        <rFont val="Arial"/>
        <family val="2"/>
      </rPr>
      <t>(specificare nel riquadro sottostante)</t>
    </r>
  </si>
  <si>
    <r>
      <t>Specificare la tipologia degli investimenti che costituiscono la voce "</t>
    </r>
    <r>
      <rPr>
        <b/>
        <i/>
        <sz val="10"/>
        <rFont val="Arial"/>
        <family val="2"/>
      </rPr>
      <t>Altri contratti derivati</t>
    </r>
    <r>
      <rPr>
        <b/>
        <sz val="10"/>
        <rFont val="Arial"/>
        <family val="2"/>
      </rPr>
      <t xml:space="preserve">" </t>
    </r>
  </si>
  <si>
    <t>Ammortamenti</t>
  </si>
  <si>
    <t>G</t>
  </si>
  <si>
    <t xml:space="preserve">di cui: </t>
  </si>
  <si>
    <t xml:space="preserve"> - componente mobiliare</t>
  </si>
  <si>
    <t xml:space="preserve"> - componente immobiliare</t>
  </si>
  <si>
    <t>Data di redazione dell'ultimo bilancio tecnico</t>
  </si>
  <si>
    <t>Tipologia</t>
  </si>
  <si>
    <t>Iscritti e pensionati</t>
  </si>
  <si>
    <t>Pensionati</t>
  </si>
  <si>
    <t>Ammontare prestazioni erogate</t>
  </si>
  <si>
    <t>Data di riferimento dell'ultimo bilancio tecnico</t>
  </si>
  <si>
    <t>Rendimento a valori contabili</t>
  </si>
  <si>
    <t>M</t>
  </si>
  <si>
    <t>Descrizione voce</t>
  </si>
  <si>
    <r>
      <t xml:space="preserve">Garanzia sul capitale 
</t>
    </r>
    <r>
      <rPr>
        <i/>
        <sz val="8"/>
        <rFont val="Arial"/>
        <family val="2"/>
      </rPr>
      <t>(Sì/No)</t>
    </r>
  </si>
  <si>
    <t>Componente mobiliare immobilizzata</t>
  </si>
  <si>
    <t>Componente mobiliare non immobilizzata</t>
  </si>
  <si>
    <t>Vendite</t>
  </si>
  <si>
    <r>
      <t xml:space="preserve">Tipologia delle prestazioni erogate </t>
    </r>
    <r>
      <rPr>
        <i/>
        <sz val="10"/>
        <rFont val="Arial"/>
        <family val="2"/>
      </rPr>
      <t>(inserire una X nella/e casella/e corrispondente/i)</t>
    </r>
  </si>
  <si>
    <t>Nel riquadro sottostante descrivere sinteticamente le caratteristiche del regime previdenziale</t>
  </si>
  <si>
    <r>
      <t xml:space="preserve">Attività in gestione 
</t>
    </r>
    <r>
      <rPr>
        <i/>
        <sz val="8"/>
        <rFont val="Arial"/>
        <family val="2"/>
      </rPr>
      <t>(valore di mercato)</t>
    </r>
  </si>
  <si>
    <t>L</t>
  </si>
  <si>
    <t>Tasso di inflazione ipotizzato nell'ultimo bilancio tecnico</t>
  </si>
  <si>
    <t xml:space="preserve">Swaps </t>
  </si>
  <si>
    <t>Altri indicatori</t>
  </si>
  <si>
    <t>Denominazione strumento</t>
  </si>
  <si>
    <t xml:space="preserve">Iscritti </t>
  </si>
  <si>
    <t>Ammontare contributi dovuti</t>
  </si>
  <si>
    <t xml:space="preserve">Ripartizione per settore merceologico </t>
  </si>
  <si>
    <t>di cui: Fondo di ammortamento degli immobili di proprietà</t>
  </si>
  <si>
    <t>I</t>
  </si>
  <si>
    <t>N</t>
  </si>
  <si>
    <t>O</t>
  </si>
  <si>
    <t>Ricavi</t>
  </si>
  <si>
    <t>Costi</t>
  </si>
  <si>
    <t>Totale ricavi</t>
  </si>
  <si>
    <t xml:space="preserve">Costi di gestione </t>
  </si>
  <si>
    <t xml:space="preserve">Denominazione della Gestione </t>
  </si>
  <si>
    <t>Informazioni di dettaglio sui primi 5 strumenti finanziari e/o polizze assicurative detenuti in portafoglio</t>
  </si>
  <si>
    <t>Numero di strumenti finanziari e di polizze assicurative detenuti in portafoglio</t>
  </si>
  <si>
    <t>di cui:</t>
  </si>
  <si>
    <t xml:space="preserve">Costi diretti </t>
  </si>
  <si>
    <t xml:space="preserve">Consistenza media del patrimonio immobiliare </t>
  </si>
  <si>
    <t xml:space="preserve">% di sfitto </t>
  </si>
  <si>
    <t xml:space="preserve">% di morosità </t>
  </si>
  <si>
    <t xml:space="preserve">Consistenza media del patrimonio mobiliare </t>
  </si>
  <si>
    <t xml:space="preserve">1. Dati generali </t>
  </si>
  <si>
    <r>
      <t xml:space="preserve">Contributi e prestazioni </t>
    </r>
    <r>
      <rPr>
        <i/>
        <sz val="10"/>
        <rFont val="Arial"/>
        <family val="2"/>
      </rPr>
      <t>(importi in migliaia di euro)</t>
    </r>
  </si>
  <si>
    <t>Inferiore o uguale a 1 anno</t>
  </si>
  <si>
    <t>Maggiore di 10 anni</t>
  </si>
  <si>
    <t>Maggiore di 1 anno e inferiore o uguale a 3 anni</t>
  </si>
  <si>
    <t>Maggiore di 3 anni e inferiore o uguale a 10 anni</t>
  </si>
  <si>
    <t>Criteri di indicizzazione</t>
  </si>
  <si>
    <t xml:space="preserve">Denominazione del garante </t>
  </si>
  <si>
    <t>E=A+B+C+D</t>
  </si>
  <si>
    <t>P</t>
  </si>
  <si>
    <t>Q</t>
  </si>
  <si>
    <t>Titoli di capitale non quotati</t>
  </si>
  <si>
    <r>
      <t xml:space="preserve">4. Titoli di debito </t>
    </r>
    <r>
      <rPr>
        <i/>
        <sz val="10"/>
        <rFont val="Arial"/>
        <family val="2"/>
      </rPr>
      <t>(importi in migliaia di euro)</t>
    </r>
  </si>
  <si>
    <r>
      <t xml:space="preserve">5. Obbligazioni strutturate </t>
    </r>
    <r>
      <rPr>
        <i/>
        <sz val="10"/>
        <rFont val="Arial"/>
        <family val="2"/>
      </rPr>
      <t>(importi in migliaia di euro)</t>
    </r>
  </si>
  <si>
    <r>
      <t xml:space="preserve">7. Immobili di proprietà </t>
    </r>
    <r>
      <rPr>
        <i/>
        <sz val="10"/>
        <rFont val="Arial"/>
        <family val="2"/>
      </rPr>
      <t>(importi in migliaia di euro)</t>
    </r>
  </si>
  <si>
    <t>Titoli di debito quotati</t>
  </si>
  <si>
    <t>Titoli di debito non quotati</t>
  </si>
  <si>
    <r>
      <t xml:space="preserve">Forma
</t>
    </r>
    <r>
      <rPr>
        <i/>
        <sz val="8"/>
        <rFont val="Arial"/>
        <family val="2"/>
      </rPr>
      <t>(aperto o chiuso)</t>
    </r>
  </si>
  <si>
    <r>
      <t xml:space="preserve">6. Titoli di capitale </t>
    </r>
    <r>
      <rPr>
        <i/>
        <sz val="10"/>
        <rFont val="Arial"/>
        <family val="2"/>
      </rPr>
      <t>(importi in migliaia di euro)</t>
    </r>
  </si>
  <si>
    <t>Gestione diretta</t>
  </si>
  <si>
    <t>Gestione indiretta</t>
  </si>
  <si>
    <t>di cui: Milano</t>
  </si>
  <si>
    <t>di cui: Roma</t>
  </si>
  <si>
    <t>Accantonamenti al fondo rettificativo</t>
  </si>
  <si>
    <t>R</t>
  </si>
  <si>
    <t>T</t>
  </si>
  <si>
    <t>N=F+G+H+I+L+M</t>
  </si>
  <si>
    <t>(E-N)/O</t>
  </si>
  <si>
    <t>Altri Paesi</t>
  </si>
  <si>
    <r>
      <t xml:space="preserve">Gestione
</t>
    </r>
    <r>
      <rPr>
        <sz val="8"/>
        <rFont val="Arial"/>
        <family val="2"/>
      </rPr>
      <t>(diretta/indiretta)</t>
    </r>
  </si>
  <si>
    <t>Plusvalenze da apporto</t>
  </si>
  <si>
    <t>Minusvalenze da apporto</t>
  </si>
  <si>
    <t>CHECK</t>
  </si>
  <si>
    <t>Passività e patrimonio</t>
  </si>
  <si>
    <t>Totale titoli di Stato italiani</t>
  </si>
  <si>
    <t>Ripartizione per destinazione d'uso</t>
  </si>
  <si>
    <t>Italia - Nord</t>
  </si>
  <si>
    <t>Italia - Centro</t>
  </si>
  <si>
    <t>Italia - Sud ed Isole</t>
  </si>
  <si>
    <r>
      <t xml:space="preserve">Altro </t>
    </r>
    <r>
      <rPr>
        <i/>
        <sz val="10"/>
        <rFont val="Arial"/>
        <family val="2"/>
      </rPr>
      <t>(specificare nel riquadro sottostante)</t>
    </r>
  </si>
  <si>
    <t xml:space="preserve">ETF </t>
  </si>
  <si>
    <r>
      <t xml:space="preserve">Altro </t>
    </r>
    <r>
      <rPr>
        <i/>
        <sz val="9"/>
        <rFont val="Arial"/>
        <family val="2"/>
      </rPr>
      <t>(specificare nel riquadro sottostante)</t>
    </r>
  </si>
  <si>
    <t xml:space="preserve">Specificare la tipologia degli investimenti che costituiscono la voce "Altro" </t>
  </si>
  <si>
    <t>Azionari</t>
  </si>
  <si>
    <t>Bilanciati</t>
  </si>
  <si>
    <t>Obbligazionari</t>
  </si>
  <si>
    <t>Flessibili</t>
  </si>
  <si>
    <t>Immobiliari</t>
  </si>
  <si>
    <t>Denominazione depositario</t>
  </si>
  <si>
    <t>Rivalutazioni</t>
  </si>
  <si>
    <t>Utilizzi/riduzioni del fondo rettificativo</t>
  </si>
  <si>
    <t>Svalutazioni</t>
  </si>
  <si>
    <t xml:space="preserve">Rendimento complessivo </t>
  </si>
  <si>
    <t>Proventi finanziari</t>
  </si>
  <si>
    <t>gestori</t>
  </si>
  <si>
    <t>Rendimento complessivo</t>
  </si>
  <si>
    <t>H=A+B+C+D+E+F+G</t>
  </si>
  <si>
    <t>S=I+L+M+N+O+P+Q+R</t>
  </si>
  <si>
    <t>(H-S)/T</t>
  </si>
  <si>
    <r>
      <t xml:space="preserve">Funzioni di Depositario </t>
    </r>
    <r>
      <rPr>
        <i/>
        <sz val="8"/>
        <rFont val="Arial"/>
        <family val="2"/>
      </rPr>
      <t>(Si/No)</t>
    </r>
  </si>
  <si>
    <t>depositari</t>
  </si>
  <si>
    <t>consulenze</t>
  </si>
  <si>
    <t xml:space="preserve">Mercato monetario </t>
  </si>
  <si>
    <t>Hedge</t>
  </si>
  <si>
    <t>Impegni residui di sottoscrizione</t>
  </si>
  <si>
    <t>Denominazione</t>
  </si>
  <si>
    <t>Altre attività</t>
  </si>
  <si>
    <r>
      <t xml:space="preserve">Attività in deposito
</t>
    </r>
    <r>
      <rPr>
        <i/>
        <sz val="8"/>
        <rFont val="Arial"/>
        <family val="2"/>
      </rPr>
      <t>(valore di mercato)</t>
    </r>
  </si>
  <si>
    <t>Rendimento complessivo al netto degli apporti</t>
  </si>
  <si>
    <t>Denominazione società</t>
  </si>
  <si>
    <t>Valore contabile 
degli immobili di proprietà della società</t>
  </si>
  <si>
    <t xml:space="preserve">Titoli di Stato italiani - ripartizione per vita residua </t>
  </si>
  <si>
    <t>Utili da vendita</t>
  </si>
  <si>
    <t>Perdite da vendita</t>
  </si>
  <si>
    <t>(H-S-E+P)/T</t>
  </si>
  <si>
    <t>Casella PEC Istituzionale</t>
  </si>
  <si>
    <t>Casella PEC Ufficio finanza</t>
  </si>
  <si>
    <t>Ammontare contributi incassati</t>
  </si>
  <si>
    <r>
      <t xml:space="preserve">Titolo quotato 
</t>
    </r>
    <r>
      <rPr>
        <i/>
        <sz val="8"/>
        <rFont val="Arial"/>
        <family val="2"/>
      </rPr>
      <t>(Sì/No)</t>
    </r>
  </si>
  <si>
    <t>Gestore</t>
  </si>
  <si>
    <t>Forward</t>
  </si>
  <si>
    <t>Gestione
 diretta</t>
  </si>
  <si>
    <t>Gestione 
indiretta</t>
  </si>
  <si>
    <t>Strumenti derivati di copertura</t>
  </si>
  <si>
    <t>Strumenti derivati non di copertura</t>
  </si>
  <si>
    <r>
      <t xml:space="preserve">Emittente finanziario
</t>
    </r>
    <r>
      <rPr>
        <i/>
        <sz val="8"/>
        <rFont val="Arial"/>
        <family val="2"/>
      </rPr>
      <t>(Sì/No)</t>
    </r>
  </si>
  <si>
    <t>Posizioni in essere sugli strumenti finanziari derivati</t>
  </si>
  <si>
    <t>Ripartizione delle posizioni in essere per tipologia di contratto</t>
  </si>
  <si>
    <t>Ripartizione delle posizioni in essere per quotazione</t>
  </si>
  <si>
    <t>Ripartizione delle posizioni in essere per finalità</t>
  </si>
  <si>
    <t>Attività denominate in dollari USA</t>
  </si>
  <si>
    <t>Attività denominate in altre valute</t>
  </si>
  <si>
    <t xml:space="preserve">Valore </t>
  </si>
  <si>
    <t>Valore</t>
  </si>
  <si>
    <t>Totale posizioni in essere sugli strumenti finanziari derivati</t>
  </si>
  <si>
    <t xml:space="preserve"> </t>
  </si>
  <si>
    <t>Specificare la tipologia di immobili che costituiscono la voce "Altro"</t>
  </si>
  <si>
    <r>
      <t xml:space="preserve">14. Altre attività e altre passività </t>
    </r>
    <r>
      <rPr>
        <i/>
        <sz val="10"/>
        <rFont val="Arial"/>
        <family val="2"/>
      </rPr>
      <t>(importi in migliaia di euro)</t>
    </r>
  </si>
  <si>
    <r>
      <t xml:space="preserve">14.1 </t>
    </r>
    <r>
      <rPr>
        <b/>
        <sz val="10"/>
        <rFont val="Arial"/>
        <family val="2"/>
      </rPr>
      <t>Specificare le componenti più significative della voce "Altre attività".</t>
    </r>
  </si>
  <si>
    <r>
      <t xml:space="preserve">14.2 </t>
    </r>
    <r>
      <rPr>
        <b/>
        <sz val="10"/>
        <rFont val="Arial"/>
        <family val="2"/>
      </rPr>
      <t>Specificare le componenti più significative della voce "Altre passività".</t>
    </r>
  </si>
  <si>
    <r>
      <t xml:space="preserve">16. Gestori e depositari </t>
    </r>
    <r>
      <rPr>
        <i/>
        <sz val="10"/>
        <rFont val="Arial"/>
        <family val="2"/>
      </rPr>
      <t>(importi in migliaia di euro)</t>
    </r>
  </si>
  <si>
    <t>16.1 Intermediari specializzati a cui sono state affidate le attività in gestione indiretta.</t>
  </si>
  <si>
    <t>16.2 Depositario/i delle attività in gestione diretta e/o indiretta</t>
  </si>
  <si>
    <r>
      <t xml:space="preserve">17. Acquisti e vendite </t>
    </r>
    <r>
      <rPr>
        <i/>
        <sz val="10"/>
        <rFont val="Arial"/>
        <family val="2"/>
      </rPr>
      <t>(importi in migliaia di euro)</t>
    </r>
  </si>
  <si>
    <r>
      <t xml:space="preserve">18. Redditività della gestione immobiliare </t>
    </r>
    <r>
      <rPr>
        <i/>
        <sz val="10"/>
        <rFont val="Arial"/>
        <family val="2"/>
      </rPr>
      <t>(importi in migliaia di euro)</t>
    </r>
  </si>
  <si>
    <r>
      <t xml:space="preserve">19. Redditività della gestione mobiliare </t>
    </r>
    <r>
      <rPr>
        <i/>
        <sz val="10"/>
        <rFont val="Arial"/>
        <family val="2"/>
      </rPr>
      <t>(importi in migliaia di euro)</t>
    </r>
  </si>
  <si>
    <t>Plusvalenze maturate</t>
  </si>
  <si>
    <t>Minusvalenze maturate</t>
  </si>
  <si>
    <t>Rendimento a valori di mercato</t>
  </si>
  <si>
    <t>U</t>
  </si>
  <si>
    <t>V</t>
  </si>
  <si>
    <t>Z</t>
  </si>
  <si>
    <t xml:space="preserve">20. Redditività prospettica </t>
  </si>
  <si>
    <t>Attività</t>
  </si>
  <si>
    <t>Totale attività</t>
  </si>
  <si>
    <t>OICVM</t>
  </si>
  <si>
    <t>Titoli di debito</t>
  </si>
  <si>
    <t>Tasso di rendimento nominale ipotizzato nell'ultimo bilancio tecnico</t>
  </si>
  <si>
    <t>Totale OICVM</t>
  </si>
  <si>
    <t>(H-S-F-G+N+Q+R+U-V)/Z</t>
  </si>
  <si>
    <t>(H-S-F-G-E+N+Q+R+P+U-V)/Z</t>
  </si>
  <si>
    <t>(E-N-C-D+L+M+P-Q)/R</t>
  </si>
  <si>
    <r>
      <t>Data di approvazione dell'ultima</t>
    </r>
    <r>
      <rPr>
        <i/>
        <sz val="10"/>
        <rFont val="Arial"/>
        <family val="2"/>
      </rPr>
      <t xml:space="preserve"> asset allocation </t>
    </r>
    <r>
      <rPr>
        <sz val="10"/>
        <rFont val="Arial"/>
        <family val="2"/>
      </rPr>
      <t>strategica adottata</t>
    </r>
  </si>
  <si>
    <r>
      <t xml:space="preserve">Tasso di rendimento nominale atteso dall'ultima </t>
    </r>
    <r>
      <rPr>
        <i/>
        <sz val="10"/>
        <rFont val="Arial"/>
        <family val="2"/>
      </rPr>
      <t>asset allocation</t>
    </r>
    <r>
      <rPr>
        <sz val="10"/>
        <rFont val="Arial"/>
        <family val="2"/>
      </rPr>
      <t xml:space="preserve"> strategica adottata</t>
    </r>
  </si>
  <si>
    <t>Esposizione in valute diverse dall'euro</t>
  </si>
  <si>
    <r>
      <t xml:space="preserve">2. Informazioni patrimoniali a valori contabili </t>
    </r>
    <r>
      <rPr>
        <i/>
        <sz val="10"/>
        <rFont val="Arial"/>
        <family val="2"/>
      </rPr>
      <t>(importi in migliaia di euro)</t>
    </r>
  </si>
  <si>
    <r>
      <t xml:space="preserve">3. Informazioni patrimoniali a valori di mercato </t>
    </r>
    <r>
      <rPr>
        <i/>
        <sz val="10"/>
        <rFont val="Arial"/>
        <family val="2"/>
      </rPr>
      <t>(importi in migliaia di euro)</t>
    </r>
  </si>
  <si>
    <r>
      <t xml:space="preserve">Ripartizione per </t>
    </r>
    <r>
      <rPr>
        <b/>
        <i/>
        <sz val="11"/>
        <rFont val="Arial"/>
        <family val="2"/>
      </rPr>
      <t>rating</t>
    </r>
  </si>
  <si>
    <t xml:space="preserve">Investment grade </t>
  </si>
  <si>
    <r>
      <t xml:space="preserve">   </t>
    </r>
    <r>
      <rPr>
        <i/>
        <sz val="10"/>
        <rFont val="Arial"/>
        <family val="2"/>
      </rPr>
      <t>di cui: uguale o superiore ad A</t>
    </r>
  </si>
  <si>
    <t xml:space="preserve">Non investment grade </t>
  </si>
  <si>
    <t>Senza rating</t>
  </si>
  <si>
    <t>Totale titoli corporate</t>
  </si>
  <si>
    <t>Criteri di valorizzazione dei titoli non quotati</t>
  </si>
  <si>
    <t>Criteri di valorizzazione degli immobili di proprietà</t>
  </si>
  <si>
    <r>
      <t xml:space="preserve">8. Partecipazioni in società immobiliari </t>
    </r>
    <r>
      <rPr>
        <i/>
        <sz val="10"/>
        <rFont val="Arial"/>
        <family val="2"/>
      </rPr>
      <t>(importi in migliaia di euro)</t>
    </r>
  </si>
  <si>
    <r>
      <t xml:space="preserve">9. OICR </t>
    </r>
    <r>
      <rPr>
        <i/>
        <sz val="10"/>
        <rFont val="Arial"/>
        <family val="2"/>
      </rPr>
      <t>(importi in migliaia di euro)</t>
    </r>
  </si>
  <si>
    <t>Criteri di valorizzazione degli OICR</t>
  </si>
  <si>
    <t>Composizione</t>
  </si>
  <si>
    <t>Passività</t>
  </si>
  <si>
    <r>
      <t xml:space="preserve">10. OICVM - Componente investita in titoli di debito </t>
    </r>
    <r>
      <rPr>
        <i/>
        <sz val="10"/>
        <rFont val="Arial"/>
        <family val="2"/>
      </rPr>
      <t>(importi in migliaia di euro)</t>
    </r>
  </si>
  <si>
    <r>
      <t xml:space="preserve">11. OICVM - Componente investita in titoli di capitale </t>
    </r>
    <r>
      <rPr>
        <i/>
        <sz val="10"/>
        <rFont val="Arial"/>
        <family val="2"/>
      </rPr>
      <t>(importi in migliaia di euro)</t>
    </r>
  </si>
  <si>
    <t>TER</t>
  </si>
  <si>
    <r>
      <t xml:space="preserve">15. Strumenti finanziari derivati ed esposizione valutaria complessiva </t>
    </r>
    <r>
      <rPr>
        <i/>
        <sz val="10"/>
        <rFont val="Arial"/>
        <family val="2"/>
      </rPr>
      <t>(importi in migliaia di euro)</t>
    </r>
  </si>
  <si>
    <t>Plusvalenze/Minusvalenze maturate</t>
  </si>
  <si>
    <r>
      <t xml:space="preserve">Titoli </t>
    </r>
    <r>
      <rPr>
        <i/>
        <sz val="10"/>
        <rFont val="Arial"/>
        <family val="2"/>
      </rPr>
      <t>corporate</t>
    </r>
  </si>
  <si>
    <r>
      <t xml:space="preserve">Titoli </t>
    </r>
    <r>
      <rPr>
        <b/>
        <i/>
        <sz val="11"/>
        <rFont val="Arial"/>
        <family val="2"/>
      </rPr>
      <t>corporate</t>
    </r>
    <r>
      <rPr>
        <b/>
        <sz val="11"/>
        <rFont val="Arial"/>
        <family val="2"/>
      </rPr>
      <t xml:space="preserve"> - ripartizione per settore merceologico </t>
    </r>
  </si>
  <si>
    <t>Immobilizzazioni</t>
  </si>
  <si>
    <t>Circolante</t>
  </si>
  <si>
    <t>Fondo rettificativo componente mobiliare immobilizzata</t>
  </si>
  <si>
    <t>Fondo rettificativo componente mobiliare non immobilizzata</t>
  </si>
  <si>
    <t>Fondo rettificativo componente immobiliare immobilizzata</t>
  </si>
  <si>
    <t>Fondo rettificativo componente immobiliare non immobilizzata</t>
  </si>
  <si>
    <t>Italia - Sud e Isole</t>
  </si>
  <si>
    <t>Totale immobili</t>
  </si>
  <si>
    <t>Componente immobiliare immobilizzata</t>
  </si>
  <si>
    <t>Componente immobiliare non immobilizzata</t>
  </si>
  <si>
    <t>Altri Paesi aderenti OCSE</t>
  </si>
  <si>
    <t>Altri Paesi non aderenti OCSE</t>
  </si>
  <si>
    <t>di cui: Pensionati versanti</t>
  </si>
  <si>
    <t xml:space="preserve">di cui: Contributi di natura previdenziale </t>
  </si>
  <si>
    <t>Valore complessivo netto (Totale attività - Passività)</t>
  </si>
  <si>
    <t>Totale passività</t>
  </si>
  <si>
    <t>Patrimonio (Totale attività - Totale passività)</t>
  </si>
  <si>
    <t>Valore di mercato degli immobili di proprietà della società</t>
  </si>
  <si>
    <r>
      <t xml:space="preserve">Riservato
</t>
    </r>
    <r>
      <rPr>
        <i/>
        <sz val="8"/>
        <rFont val="Arial"/>
        <family val="2"/>
      </rPr>
      <t>(Si/No)</t>
    </r>
  </si>
  <si>
    <t>Real estate</t>
  </si>
  <si>
    <t xml:space="preserve">di cui: Prestazioni di natura previdenziale </t>
  </si>
  <si>
    <t>Private equity/debt</t>
  </si>
  <si>
    <r>
      <t xml:space="preserve">Genere
</t>
    </r>
    <r>
      <rPr>
        <sz val="8"/>
        <rFont val="Arial"/>
        <family val="2"/>
      </rPr>
      <t>(immobiliare,hedge,  private equity, private debt, ETF, infrastrutturale,energie rinnovabili,ecc)</t>
    </r>
  </si>
  <si>
    <t>Altri strumenti finanziari</t>
  </si>
  <si>
    <t>Strumenti finanziari derivati</t>
  </si>
  <si>
    <t>12. Altri OICR (importi in migliaia di euro)</t>
  </si>
  <si>
    <t>Altri OICR</t>
  </si>
  <si>
    <t>Totale Altri OICR</t>
  </si>
  <si>
    <t>di cui: Fondi immobiliari</t>
  </si>
  <si>
    <t>Fondi 
immobiliari</t>
  </si>
  <si>
    <t>Fondi immobiliari</t>
  </si>
  <si>
    <r>
      <t xml:space="preserve">13. Fondi immobiliari  - Componente investita in immobili </t>
    </r>
    <r>
      <rPr>
        <i/>
        <sz val="10"/>
        <rFont val="Arial"/>
        <family val="2"/>
      </rPr>
      <t>(importi in migliaia di euro)</t>
    </r>
  </si>
  <si>
    <t>Criteri di valorizzazione degli immobili di proprietà della società</t>
  </si>
  <si>
    <t>Posizione lunga su titoli di debito, tassi di interesse e relativi indici</t>
  </si>
  <si>
    <t>Posizione corta su titoli di debito, tassi di interesse e relativi indici</t>
  </si>
  <si>
    <t>Posizione lunga su titoli di capitale e relativi indici</t>
  </si>
  <si>
    <t>Posizione corta su titoli di capitale e relativi indici</t>
  </si>
  <si>
    <t>Posizione lunga su valuta: dollaro USA</t>
  </si>
  <si>
    <t>Posizione corta su valuta: dollaro USA</t>
  </si>
  <si>
    <t>Posizione lunga su valuta: altre valute</t>
  </si>
  <si>
    <t>Posizione corta su valuta: altre valute</t>
  </si>
  <si>
    <t>Numero</t>
  </si>
  <si>
    <t xml:space="preserve">  Numero di OICR </t>
  </si>
  <si>
    <t xml:space="preserve">  Numero di polizze assicurative</t>
  </si>
  <si>
    <t xml:space="preserve">    di cui:</t>
  </si>
  <si>
    <t xml:space="preserve">      Ramo I</t>
  </si>
  <si>
    <t xml:space="preserve">      Ramo III</t>
  </si>
  <si>
    <t xml:space="preserve">      Ramo V</t>
  </si>
  <si>
    <t>Oneri finanziari</t>
  </si>
  <si>
    <t>Segnalazione Dati Anno 2019</t>
  </si>
  <si>
    <t>Utilizzi dei fondi rettificativi</t>
  </si>
  <si>
    <t>Rettifiche di valore - rivalutazioni</t>
  </si>
  <si>
    <t>Rettifiche di valore - svalutazioni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</si>
</sst>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[$-410]General"/>
    <numFmt numFmtId="166" formatCode="_-* #,##0_-;\-* #,##0_-;_-* \-_-;_-@_-"/>
  </numFmts>
  <fonts count="2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5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 style="medium">
        <color indexed="64"/>
      </bottom>
      <diagonal/>
    </border>
    <border>
      <left/>
      <right style="thin">
        <color rgb="FFFFFFFF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858">
    <xf numFmtId="0" fontId="0" fillId="0" borderId="0" xfId="0"/>
    <xf numFmtId="41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0" fillId="4" borderId="17" xfId="0" applyNumberFormat="1" applyFill="1" applyBorder="1" applyAlignment="1" applyProtection="1">
      <alignment horizontal="right" vertical="center" wrapText="1"/>
      <protection locked="0"/>
    </xf>
    <xf numFmtId="41" fontId="8" fillId="4" borderId="3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Protection="1"/>
    <xf numFmtId="0" fontId="10" fillId="0" borderId="40" xfId="0" applyFont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41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24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3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33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0" applyFont="1" applyBorder="1" applyProtection="1"/>
    <xf numFmtId="0" fontId="1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13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10" fillId="0" borderId="40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15" fillId="0" borderId="42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left" vertical="center" wrapText="1"/>
    </xf>
    <xf numFmtId="49" fontId="8" fillId="0" borderId="44" xfId="0" applyNumberFormat="1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 wrapText="1"/>
    </xf>
    <xf numFmtId="49" fontId="8" fillId="0" borderId="41" xfId="0" applyNumberFormat="1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vertical="center" wrapText="1"/>
    </xf>
    <xf numFmtId="0" fontId="8" fillId="0" borderId="41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5" fillId="0" borderId="41" xfId="0" applyFont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left" vertical="center" wrapText="1"/>
    </xf>
    <xf numFmtId="0" fontId="8" fillId="0" borderId="41" xfId="0" applyFont="1" applyBorder="1" applyAlignment="1" applyProtection="1">
      <alignment horizontal="left" vertical="center" wrapText="1" indent="1"/>
    </xf>
    <xf numFmtId="0" fontId="0" fillId="0" borderId="41" xfId="0" applyBorder="1" applyAlignment="1" applyProtection="1">
      <alignment vertical="center" wrapText="1"/>
    </xf>
    <xf numFmtId="0" fontId="8" fillId="0" borderId="44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0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 indent="1"/>
    </xf>
    <xf numFmtId="0" fontId="3" fillId="2" borderId="0" xfId="0" applyFont="1" applyFill="1" applyProtection="1"/>
    <xf numFmtId="0" fontId="8" fillId="0" borderId="42" xfId="0" applyFont="1" applyBorder="1" applyAlignment="1" applyProtection="1">
      <alignment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Protection="1"/>
    <xf numFmtId="0" fontId="16" fillId="0" borderId="59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41" fontId="1" fillId="0" borderId="0" xfId="0" applyNumberFormat="1" applyFont="1" applyFill="1" applyBorder="1" applyAlignment="1" applyProtection="1">
      <alignment horizontal="right" wrapText="1"/>
    </xf>
    <xf numFmtId="41" fontId="1" fillId="0" borderId="61" xfId="0" applyNumberFormat="1" applyFont="1" applyFill="1" applyBorder="1" applyAlignment="1" applyProtection="1">
      <alignment horizontal="right" wrapText="1"/>
    </xf>
    <xf numFmtId="0" fontId="12" fillId="2" borderId="0" xfId="0" applyFont="1" applyFill="1" applyAlignment="1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vertical="center"/>
    </xf>
    <xf numFmtId="41" fontId="9" fillId="7" borderId="37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5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41" fontId="9" fillId="7" borderId="19" xfId="2" applyFont="1" applyFill="1" applyBorder="1" applyAlignment="1" applyProtection="1">
      <alignment horizontal="right" vertical="center" wrapText="1"/>
    </xf>
    <xf numFmtId="41" fontId="9" fillId="7" borderId="37" xfId="2" applyFont="1" applyFill="1" applyBorder="1" applyAlignment="1" applyProtection="1">
      <alignment horizontal="right" vertical="center" wrapText="1"/>
    </xf>
    <xf numFmtId="41" fontId="1" fillId="2" borderId="0" xfId="0" applyNumberFormat="1" applyFont="1" applyFill="1" applyProtection="1"/>
    <xf numFmtId="41" fontId="6" fillId="0" borderId="0" xfId="0" applyNumberFormat="1" applyFont="1" applyBorder="1" applyAlignment="1" applyProtection="1">
      <alignment horizontal="left" vertical="center" wrapText="1"/>
    </xf>
    <xf numFmtId="20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12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1" fillId="0" borderId="43" xfId="0" applyFont="1" applyBorder="1" applyAlignment="1" applyProtection="1">
      <alignment vertical="center"/>
    </xf>
    <xf numFmtId="0" fontId="5" fillId="2" borderId="0" xfId="0" applyFont="1" applyFill="1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23" fillId="2" borderId="0" xfId="0" applyFont="1" applyFill="1" applyProtection="1"/>
    <xf numFmtId="0" fontId="5" fillId="2" borderId="0" xfId="0" applyFont="1" applyFill="1" applyBorder="1" applyProtection="1"/>
    <xf numFmtId="0" fontId="10" fillId="2" borderId="1" xfId="0" quotePrefix="1" applyFont="1" applyFill="1" applyBorder="1" applyAlignment="1" applyProtection="1">
      <alignment horizontal="center" vertical="center"/>
    </xf>
    <xf numFmtId="0" fontId="8" fillId="2" borderId="29" xfId="0" applyFont="1" applyFill="1" applyBorder="1" applyProtection="1"/>
    <xf numFmtId="0" fontId="1" fillId="0" borderId="1" xfId="0" applyFont="1" applyBorder="1" applyAlignment="1" applyProtection="1">
      <alignment horizontal="center" vertical="center" wrapText="1"/>
    </xf>
    <xf numFmtId="41" fontId="9" fillId="7" borderId="5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20" fillId="2" borderId="0" xfId="0" applyFont="1" applyFill="1" applyProtection="1"/>
    <xf numFmtId="41" fontId="9" fillId="0" borderId="0" xfId="2" applyFont="1" applyFill="1" applyBorder="1" applyAlignment="1" applyProtection="1">
      <alignment horizontal="right" vertical="center" wrapText="1"/>
    </xf>
    <xf numFmtId="0" fontId="9" fillId="2" borderId="0" xfId="0" applyFont="1" applyFill="1" applyProtection="1"/>
    <xf numFmtId="0" fontId="22" fillId="2" borderId="0" xfId="0" applyFont="1" applyFill="1" applyProtection="1"/>
    <xf numFmtId="0" fontId="8" fillId="2" borderId="22" xfId="0" applyFont="1" applyFill="1" applyBorder="1" applyProtection="1"/>
    <xf numFmtId="0" fontId="24" fillId="0" borderId="0" xfId="0" applyFont="1" applyBorder="1" applyAlignment="1" applyProtection="1">
      <alignment horizontal="left" vertical="center"/>
    </xf>
    <xf numFmtId="0" fontId="10" fillId="0" borderId="60" xfId="0" applyFont="1" applyFill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vertical="center"/>
    </xf>
    <xf numFmtId="41" fontId="9" fillId="0" borderId="35" xfId="2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41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10" fillId="0" borderId="56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3" fontId="1" fillId="0" borderId="0" xfId="0" applyNumberFormat="1" applyFont="1" applyBorder="1" applyAlignment="1" applyProtection="1">
      <alignment horizontal="right" vertical="center" wrapText="1"/>
    </xf>
    <xf numFmtId="43" fontId="1" fillId="0" borderId="61" xfId="0" applyNumberFormat="1" applyFont="1" applyBorder="1" applyAlignment="1" applyProtection="1">
      <alignment horizontal="right" vertical="center" wrapText="1"/>
    </xf>
    <xf numFmtId="0" fontId="8" fillId="2" borderId="59" xfId="0" applyFont="1" applyFill="1" applyBorder="1" applyProtection="1"/>
    <xf numFmtId="0" fontId="8" fillId="2" borderId="61" xfId="0" applyFont="1" applyFill="1" applyBorder="1" applyProtection="1"/>
    <xf numFmtId="41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7" xfId="2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1" fontId="0" fillId="4" borderId="21" xfId="0" applyNumberFormat="1" applyFill="1" applyBorder="1" applyAlignment="1" applyProtection="1">
      <alignment horizontal="right" vertical="center" wrapText="1"/>
      <protection locked="0"/>
    </xf>
    <xf numFmtId="41" fontId="1" fillId="4" borderId="21" xfId="2" applyNumberFormat="1" applyFont="1" applyFill="1" applyBorder="1" applyAlignment="1" applyProtection="1">
      <alignment horizontal="right"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49" fontId="0" fillId="4" borderId="17" xfId="0" applyNumberFormat="1" applyFill="1" applyBorder="1" applyAlignment="1" applyProtection="1">
      <alignment horizontal="center" vertical="center" wrapText="1"/>
      <protection locked="0"/>
    </xf>
    <xf numFmtId="10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10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10" fontId="8" fillId="4" borderId="12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54" xfId="2" applyNumberFormat="1" applyFont="1" applyFill="1" applyBorder="1" applyAlignment="1" applyProtection="1">
      <alignment horizontal="right" vertical="center" wrapText="1"/>
      <protection locked="0"/>
    </xf>
    <xf numFmtId="14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41" fontId="8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5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1" fontId="0" fillId="4" borderId="25" xfId="0" applyNumberFormat="1" applyFill="1" applyBorder="1" applyAlignment="1" applyProtection="1">
      <alignment horizontal="right" vertical="center" wrapText="1"/>
      <protection locked="0"/>
    </xf>
    <xf numFmtId="41" fontId="0" fillId="4" borderId="70" xfId="0" applyNumberForma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center" wrapText="1"/>
    </xf>
    <xf numFmtId="41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5" xfId="2" applyNumberFormat="1" applyFont="1" applyFill="1" applyBorder="1" applyAlignment="1" applyProtection="1">
      <alignment horizontal="right" vertical="center" wrapText="1"/>
      <protection locked="0"/>
    </xf>
    <xf numFmtId="41" fontId="8" fillId="2" borderId="0" xfId="0" applyNumberFormat="1" applyFont="1" applyFill="1" applyProtection="1"/>
    <xf numFmtId="0" fontId="8" fillId="0" borderId="41" xfId="0" applyFont="1" applyFill="1" applyBorder="1" applyAlignment="1" applyProtection="1">
      <alignment vertical="center"/>
    </xf>
    <xf numFmtId="0" fontId="20" fillId="0" borderId="41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0" fontId="27" fillId="0" borderId="41" xfId="0" applyFont="1" applyBorder="1" applyAlignment="1" applyProtection="1">
      <alignment vertical="center"/>
    </xf>
    <xf numFmtId="0" fontId="27" fillId="2" borderId="0" xfId="0" applyFont="1" applyFill="1" applyProtection="1"/>
    <xf numFmtId="0" fontId="27" fillId="0" borderId="41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42" xfId="0" applyFont="1" applyBorder="1" applyAlignment="1" applyProtection="1">
      <alignment vertical="center"/>
    </xf>
    <xf numFmtId="41" fontId="8" fillId="4" borderId="19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1" fontId="9" fillId="7" borderId="19" xfId="2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0" fontId="8" fillId="2" borderId="35" xfId="0" applyFont="1" applyFill="1" applyBorder="1" applyAlignment="1" applyProtection="1"/>
    <xf numFmtId="0" fontId="12" fillId="2" borderId="0" xfId="0" applyFont="1" applyFill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1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1" fontId="0" fillId="4" borderId="23" xfId="0" applyNumberForma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41" fontId="1" fillId="0" borderId="44" xfId="2" applyFont="1" applyBorder="1" applyAlignment="1" applyProtection="1">
      <alignment horizontal="right" vertical="center" wrapText="1"/>
    </xf>
    <xf numFmtId="0" fontId="6" fillId="0" borderId="44" xfId="0" applyFont="1" applyBorder="1" applyAlignment="1" applyProtection="1">
      <alignment horizontal="left" vertical="center" wrapText="1"/>
    </xf>
    <xf numFmtId="41" fontId="1" fillId="4" borderId="31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7" xfId="0" applyNumberFormat="1" applyFont="1" applyFill="1" applyBorder="1" applyAlignment="1" applyProtection="1">
      <alignment horizontal="right" vertical="center" wrapText="1"/>
    </xf>
    <xf numFmtId="41" fontId="0" fillId="7" borderId="19" xfId="0" applyNumberFormat="1" applyFill="1" applyBorder="1" applyAlignment="1" applyProtection="1">
      <alignment horizontal="right" vertical="center" wrapText="1"/>
    </xf>
    <xf numFmtId="41" fontId="1" fillId="4" borderId="12" xfId="0" applyNumberFormat="1" applyFont="1" applyFill="1" applyBorder="1" applyAlignment="1" applyProtection="1">
      <alignment vertical="center" wrapText="1"/>
      <protection locked="0"/>
    </xf>
    <xf numFmtId="41" fontId="1" fillId="4" borderId="5" xfId="0" applyNumberFormat="1" applyFont="1" applyFill="1" applyBorder="1" applyAlignment="1" applyProtection="1">
      <alignment vertical="center" wrapText="1"/>
      <protection locked="0"/>
    </xf>
    <xf numFmtId="41" fontId="1" fillId="4" borderId="74" xfId="0" applyNumberFormat="1" applyFont="1" applyFill="1" applyBorder="1" applyAlignment="1" applyProtection="1">
      <alignment vertical="center" wrapText="1"/>
      <protection locked="0"/>
    </xf>
    <xf numFmtId="41" fontId="9" fillId="7" borderId="54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" fillId="8" borderId="0" xfId="0" applyFont="1" applyFill="1" applyBorder="1" applyProtection="1"/>
    <xf numFmtId="41" fontId="1" fillId="9" borderId="31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10" borderId="37" xfId="2" applyNumberFormat="1" applyFont="1" applyFill="1" applyBorder="1" applyAlignment="1" applyProtection="1">
      <alignment horizontal="right" vertical="center" wrapText="1"/>
    </xf>
    <xf numFmtId="0" fontId="9" fillId="8" borderId="0" xfId="0" applyFont="1" applyFill="1" applyBorder="1" applyProtection="1"/>
    <xf numFmtId="0" fontId="6" fillId="0" borderId="45" xfId="0" applyFont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41" fontId="8" fillId="4" borderId="69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/>
    </xf>
    <xf numFmtId="10" fontId="1" fillId="7" borderId="19" xfId="3" applyNumberFormat="1" applyFont="1" applyFill="1" applyBorder="1" applyAlignment="1" applyProtection="1">
      <alignment horizontal="right" vertical="center" wrapText="1"/>
    </xf>
    <xf numFmtId="10" fontId="1" fillId="7" borderId="37" xfId="3" applyNumberFormat="1" applyFont="1" applyFill="1" applyBorder="1" applyAlignment="1" applyProtection="1">
      <alignment horizontal="right" vertical="center" wrapText="1"/>
    </xf>
    <xf numFmtId="10" fontId="0" fillId="7" borderId="17" xfId="3" applyNumberFormat="1" applyFont="1" applyFill="1" applyBorder="1" applyAlignment="1" applyProtection="1">
      <alignment horizontal="right" vertical="center" wrapText="1"/>
    </xf>
    <xf numFmtId="10" fontId="0" fillId="7" borderId="24" xfId="3" applyNumberFormat="1" applyFont="1" applyFill="1" applyBorder="1" applyAlignment="1" applyProtection="1">
      <alignment horizontal="right" vertical="center" wrapText="1"/>
    </xf>
    <xf numFmtId="10" fontId="0" fillId="7" borderId="19" xfId="3" applyNumberFormat="1" applyFont="1" applyFill="1" applyBorder="1" applyAlignment="1" applyProtection="1">
      <alignment horizontal="right" vertical="center" wrapText="1"/>
    </xf>
    <xf numFmtId="10" fontId="0" fillId="7" borderId="37" xfId="3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left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left" vertical="center" wrapText="1"/>
    </xf>
    <xf numFmtId="0" fontId="8" fillId="0" borderId="60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wrapText="1"/>
    </xf>
    <xf numFmtId="41" fontId="16" fillId="4" borderId="5" xfId="2" applyNumberFormat="1" applyFont="1" applyFill="1" applyBorder="1" applyAlignment="1" applyProtection="1">
      <alignment horizontal="right" vertical="center" wrapText="1"/>
      <protection locked="0"/>
    </xf>
    <xf numFmtId="41" fontId="16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41" fontId="16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10" fontId="1" fillId="7" borderId="19" xfId="7" applyNumberFormat="1" applyFont="1" applyFill="1" applyBorder="1" applyAlignment="1" applyProtection="1">
      <alignment horizontal="right" vertical="center" wrapText="1"/>
    </xf>
    <xf numFmtId="10" fontId="1" fillId="7" borderId="37" xfId="7" applyNumberFormat="1" applyFont="1" applyFill="1" applyBorder="1" applyAlignment="1" applyProtection="1">
      <alignment horizontal="right" vertical="center" wrapText="1"/>
    </xf>
    <xf numFmtId="10" fontId="0" fillId="7" borderId="17" xfId="7" applyNumberFormat="1" applyFont="1" applyFill="1" applyBorder="1" applyAlignment="1" applyProtection="1">
      <alignment horizontal="right" vertical="center" wrapText="1"/>
    </xf>
    <xf numFmtId="10" fontId="0" fillId="7" borderId="24" xfId="7" applyNumberFormat="1" applyFont="1" applyFill="1" applyBorder="1" applyAlignment="1" applyProtection="1">
      <alignment horizontal="right" vertical="center" wrapText="1"/>
    </xf>
    <xf numFmtId="10" fontId="0" fillId="7" borderId="19" xfId="7" applyNumberFormat="1" applyFont="1" applyFill="1" applyBorder="1" applyAlignment="1" applyProtection="1">
      <alignment horizontal="right" vertical="center" wrapText="1"/>
    </xf>
    <xf numFmtId="10" fontId="0" fillId="7" borderId="37" xfId="7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vertical="center" wrapText="1"/>
      <protection locked="0"/>
    </xf>
    <xf numFmtId="41" fontId="1" fillId="4" borderId="24" xfId="0" applyNumberFormat="1" applyFont="1" applyFill="1" applyBorder="1" applyAlignment="1" applyProtection="1">
      <alignment vertical="center" wrapText="1"/>
      <protection locked="0"/>
    </xf>
    <xf numFmtId="41" fontId="9" fillId="7" borderId="37" xfId="0" applyNumberFormat="1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1" fontId="9" fillId="0" borderId="0" xfId="2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41" fontId="16" fillId="4" borderId="5" xfId="0" applyNumberFormat="1" applyFont="1" applyFill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41" fontId="9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center"/>
    </xf>
    <xf numFmtId="41" fontId="9" fillId="7" borderId="2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8" fillId="2" borderId="0" xfId="0" applyFont="1" applyFill="1" applyAlignment="1" applyProtection="1">
      <alignment horizontal="center"/>
    </xf>
    <xf numFmtId="41" fontId="6" fillId="0" borderId="44" xfId="2" applyFont="1" applyBorder="1" applyAlignment="1" applyProtection="1">
      <alignment horizontal="right" vertical="center" wrapText="1"/>
    </xf>
    <xf numFmtId="41" fontId="0" fillId="7" borderId="37" xfId="0" applyNumberFormat="1" applyFill="1" applyBorder="1" applyAlignment="1" applyProtection="1">
      <alignment horizontal="right" vertical="center" wrapText="1"/>
    </xf>
    <xf numFmtId="0" fontId="1" fillId="2" borderId="0" xfId="5" applyFont="1" applyFill="1" applyProtection="1"/>
    <xf numFmtId="0" fontId="6" fillId="0" borderId="0" xfId="5" applyFont="1" applyBorder="1" applyAlignment="1" applyProtection="1">
      <alignment horizontal="left" vertical="center" wrapText="1"/>
    </xf>
    <xf numFmtId="0" fontId="10" fillId="0" borderId="0" xfId="5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5" borderId="60" xfId="0" applyFill="1" applyBorder="1" applyAlignment="1" applyProtection="1">
      <alignment wrapText="1"/>
    </xf>
    <xf numFmtId="0" fontId="1" fillId="5" borderId="35" xfId="0" applyFont="1" applyFill="1" applyBorder="1" applyAlignment="1" applyProtection="1">
      <alignment horizontal="center" wrapText="1"/>
    </xf>
    <xf numFmtId="41" fontId="16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41" fontId="9" fillId="7" borderId="17" xfId="2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/>
    <xf numFmtId="41" fontId="9" fillId="7" borderId="24" xfId="2" applyNumberFormat="1" applyFont="1" applyFill="1" applyBorder="1" applyAlignment="1" applyProtection="1">
      <alignment horizontal="right" vertical="center" wrapText="1"/>
    </xf>
    <xf numFmtId="0" fontId="6" fillId="0" borderId="71" xfId="0" applyFont="1" applyBorder="1" applyAlignment="1" applyProtection="1">
      <alignment vertical="center"/>
    </xf>
    <xf numFmtId="0" fontId="1" fillId="0" borderId="44" xfId="0" applyFont="1" applyBorder="1" applyAlignment="1" applyProtection="1">
      <alignment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vertic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1" fontId="1" fillId="0" borderId="0" xfId="2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 wrapText="1"/>
    </xf>
    <xf numFmtId="41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70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6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41" fontId="9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41" fontId="1" fillId="4" borderId="23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65" xfId="0" applyNumberFormat="1" applyFont="1" applyFill="1" applyBorder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10" fontId="1" fillId="4" borderId="6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10" fillId="0" borderId="0" xfId="5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" fillId="0" borderId="71" xfId="0" applyFont="1" applyBorder="1" applyAlignment="1" applyProtection="1">
      <alignment horizontal="left" vertical="center" wrapText="1"/>
    </xf>
    <xf numFmtId="0" fontId="27" fillId="0" borderId="42" xfId="0" applyFont="1" applyFill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" fillId="2" borderId="56" xfId="0" applyFont="1" applyFill="1" applyBorder="1" applyAlignment="1" applyProtection="1">
      <alignment horizontal="center" wrapText="1"/>
    </xf>
    <xf numFmtId="0" fontId="10" fillId="0" borderId="35" xfId="0" applyFont="1" applyFill="1" applyBorder="1" applyAlignment="1" applyProtection="1">
      <alignment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41" fontId="9" fillId="7" borderId="21" xfId="0" applyNumberFormat="1" applyFont="1" applyFill="1" applyBorder="1" applyAlignment="1" applyProtection="1">
      <alignment horizontal="right" vertical="center" wrapText="1"/>
    </xf>
    <xf numFmtId="41" fontId="9" fillId="7" borderId="31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41" fontId="1" fillId="4" borderId="56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7" xfId="2" applyFont="1" applyFill="1" applyBorder="1" applyAlignment="1" applyProtection="1">
      <alignment horizontal="right" vertical="center" wrapText="1"/>
    </xf>
    <xf numFmtId="41" fontId="9" fillId="7" borderId="21" xfId="2" applyFont="1" applyFill="1" applyBorder="1" applyAlignment="1" applyProtection="1">
      <alignment horizontal="right" vertical="center" wrapText="1"/>
    </xf>
    <xf numFmtId="41" fontId="9" fillId="7" borderId="31" xfId="2" applyFont="1" applyFill="1" applyBorder="1" applyAlignment="1" applyProtection="1">
      <alignment horizontal="right" vertical="center" wrapText="1"/>
    </xf>
    <xf numFmtId="41" fontId="9" fillId="7" borderId="24" xfId="2" applyFont="1" applyFill="1" applyBorder="1" applyAlignment="1" applyProtection="1">
      <alignment horizontal="right" vertical="center" wrapText="1"/>
    </xf>
    <xf numFmtId="41" fontId="9" fillId="7" borderId="56" xfId="2" applyFont="1" applyFill="1" applyBorder="1" applyAlignment="1" applyProtection="1">
      <alignment horizontal="right" vertical="center" wrapText="1"/>
    </xf>
    <xf numFmtId="41" fontId="9" fillId="7" borderId="8" xfId="2" applyFont="1" applyFill="1" applyBorder="1" applyAlignment="1" applyProtection="1">
      <alignment horizontal="right" vertical="center" wrapText="1"/>
    </xf>
    <xf numFmtId="41" fontId="1" fillId="6" borderId="17" xfId="0" applyNumberFormat="1" applyFont="1" applyFill="1" applyBorder="1" applyAlignment="1" applyProtection="1">
      <alignment vertical="center" wrapText="1"/>
    </xf>
    <xf numFmtId="10" fontId="8" fillId="4" borderId="17" xfId="3" applyNumberFormat="1" applyFont="1" applyFill="1" applyBorder="1" applyAlignment="1" applyProtection="1">
      <alignment horizontal="right" vertical="center" wrapText="1"/>
      <protection locked="0"/>
    </xf>
    <xf numFmtId="1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7" xfId="5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66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11" applyNumberFormat="1" applyFont="1" applyFill="1" applyBorder="1" applyAlignment="1" applyProtection="1">
      <alignment horizontal="center" vertical="center" wrapText="1"/>
      <protection locked="0"/>
    </xf>
    <xf numFmtId="49" fontId="1" fillId="4" borderId="19" xfId="11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7" xfId="0" applyNumberFormat="1" applyFill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 indent="1"/>
    </xf>
    <xf numFmtId="0" fontId="8" fillId="0" borderId="19" xfId="0" applyFont="1" applyBorder="1" applyAlignment="1" applyProtection="1">
      <alignment horizontal="left" vertical="center" wrapText="1" indent="1"/>
    </xf>
    <xf numFmtId="49" fontId="1" fillId="4" borderId="19" xfId="1" applyNumberFormat="1" applyFont="1" applyFill="1" applyBorder="1" applyAlignment="1" applyProtection="1">
      <alignment horizontal="left" vertical="center" wrapText="1"/>
      <protection locked="0"/>
    </xf>
    <xf numFmtId="49" fontId="8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3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49" fontId="11" fillId="4" borderId="17" xfId="1" applyNumberFormat="1" applyFont="1" applyFill="1" applyBorder="1" applyAlignment="1" applyProtection="1">
      <alignment horizontal="left" vertical="center" wrapText="1"/>
      <protection locked="0"/>
    </xf>
    <xf numFmtId="49" fontId="1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3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vertical="center" wrapText="1"/>
    </xf>
    <xf numFmtId="0" fontId="16" fillId="0" borderId="45" xfId="0" applyFont="1" applyBorder="1" applyAlignment="1" applyProtection="1">
      <alignment horizontal="right" vertical="center" wrapText="1"/>
    </xf>
    <xf numFmtId="0" fontId="16" fillId="0" borderId="47" xfId="0" applyFont="1" applyBorder="1" applyAlignment="1" applyProtection="1">
      <alignment horizontal="right" vertical="center" wrapText="1"/>
    </xf>
    <xf numFmtId="0" fontId="8" fillId="0" borderId="42" xfId="0" applyFont="1" applyFill="1" applyBorder="1" applyAlignment="1" applyProtection="1">
      <alignment horizontal="left" vertical="center" wrapText="1" inden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8" fillId="0" borderId="42" xfId="0" applyFont="1" applyBorder="1" applyAlignment="1" applyProtection="1">
      <alignment horizontal="left" vertical="center" wrapText="1" indent="1"/>
    </xf>
    <xf numFmtId="0" fontId="8" fillId="0" borderId="41" xfId="0" applyFont="1" applyBorder="1" applyAlignment="1" applyProtection="1">
      <alignment horizontal="left" vertical="center" wrapText="1" indent="1"/>
    </xf>
    <xf numFmtId="0" fontId="1" fillId="0" borderId="42" xfId="0" applyFont="1" applyBorder="1" applyAlignment="1" applyProtection="1">
      <alignment horizontal="left" vertical="center" wrapText="1" indent="1"/>
    </xf>
    <xf numFmtId="49" fontId="1" fillId="4" borderId="32" xfId="0" applyNumberFormat="1" applyFont="1" applyFill="1" applyBorder="1" applyAlignment="1" applyProtection="1">
      <alignment vertical="top" wrapText="1"/>
      <protection locked="0"/>
    </xf>
    <xf numFmtId="49" fontId="1" fillId="4" borderId="34" xfId="0" applyNumberFormat="1" applyFont="1" applyFill="1" applyBorder="1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vertical="top" wrapText="1"/>
      <protection locked="0"/>
    </xf>
    <xf numFmtId="0" fontId="12" fillId="2" borderId="0" xfId="0" applyFont="1" applyFill="1" applyAlignment="1" applyProtection="1">
      <alignment horizontal="center"/>
    </xf>
    <xf numFmtId="0" fontId="8" fillId="0" borderId="9" xfId="0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 wrapText="1"/>
    </xf>
    <xf numFmtId="0" fontId="1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 wrapText="1"/>
    </xf>
    <xf numFmtId="49" fontId="1" fillId="4" borderId="19" xfId="0" applyNumberFormat="1" applyFont="1" applyFill="1" applyBorder="1" applyAlignment="1" applyProtection="1">
      <alignment horizontal="left" vertical="center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22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7" xfId="0" applyFont="1" applyFill="1" applyBorder="1" applyAlignment="1" applyProtection="1">
      <alignment horizontal="left" vertical="center" wrapText="1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10" fillId="0" borderId="55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 wrapText="1"/>
    </xf>
    <xf numFmtId="0" fontId="0" fillId="0" borderId="36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60" xfId="0" applyFont="1" applyFill="1" applyBorder="1" applyAlignment="1" applyProtection="1">
      <alignment horizontal="left" wrapText="1"/>
    </xf>
    <xf numFmtId="49" fontId="10" fillId="0" borderId="35" xfId="0" applyNumberFormat="1" applyFont="1" applyFill="1" applyBorder="1" applyAlignment="1" applyProtection="1">
      <alignment horizontal="left" vertical="center"/>
    </xf>
    <xf numFmtId="49" fontId="10" fillId="0" borderId="53" xfId="0" applyNumberFormat="1" applyFont="1" applyFill="1" applyBorder="1" applyAlignment="1" applyProtection="1">
      <alignment horizontal="left" vertical="center"/>
    </xf>
    <xf numFmtId="49" fontId="1" fillId="4" borderId="4" xfId="5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5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5" applyNumberFormat="1" applyFill="1" applyBorder="1" applyAlignment="1" applyProtection="1">
      <alignment horizontal="left" vertical="center" wrapText="1"/>
      <protection locked="0"/>
    </xf>
    <xf numFmtId="49" fontId="1" fillId="4" borderId="17" xfId="5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5" applyNumberFormat="1" applyFill="1" applyBorder="1" applyAlignment="1" applyProtection="1">
      <alignment horizontal="center" vertical="center" wrapText="1"/>
      <protection locked="0"/>
    </xf>
    <xf numFmtId="49" fontId="1" fillId="4" borderId="18" xfId="5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5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5" applyNumberFormat="1" applyFill="1" applyBorder="1" applyAlignment="1" applyProtection="1">
      <alignment horizontal="left" vertical="center" wrapText="1"/>
      <protection locked="0"/>
    </xf>
    <xf numFmtId="49" fontId="1" fillId="4" borderId="19" xfId="5" applyNumberFormat="1" applyFont="1" applyFill="1" applyBorder="1" applyAlignment="1" applyProtection="1">
      <alignment horizontal="center" vertical="center" wrapText="1"/>
      <protection locked="0"/>
    </xf>
    <xf numFmtId="49" fontId="1" fillId="4" borderId="19" xfId="5" applyNumberFormat="1" applyFill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10" fillId="2" borderId="63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41" fontId="1" fillId="4" borderId="27" xfId="10" applyNumberFormat="1" applyFont="1" applyFill="1" applyBorder="1" applyAlignment="1" applyProtection="1">
      <alignment horizontal="center" vertical="center" wrapText="1"/>
      <protection locked="0"/>
    </xf>
    <xf numFmtId="41" fontId="1" fillId="4" borderId="5" xfId="1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Border="1" applyAlignment="1" applyProtection="1">
      <alignment horizontal="left" vertical="center" wrapText="1"/>
    </xf>
    <xf numFmtId="0" fontId="10" fillId="0" borderId="9" xfId="5" applyFont="1" applyFill="1" applyBorder="1" applyAlignment="1" applyProtection="1">
      <alignment horizontal="left" vertical="center" wrapText="1"/>
    </xf>
    <xf numFmtId="0" fontId="10" fillId="0" borderId="21" xfId="5" applyFont="1" applyFill="1" applyBorder="1" applyAlignment="1" applyProtection="1">
      <alignment horizontal="left" vertical="center" wrapText="1"/>
    </xf>
    <xf numFmtId="0" fontId="10" fillId="0" borderId="4" xfId="5" applyFont="1" applyFill="1" applyBorder="1" applyAlignment="1" applyProtection="1">
      <alignment horizontal="left" vertical="center" wrapText="1"/>
    </xf>
    <xf numFmtId="0" fontId="10" fillId="0" borderId="17" xfId="5" applyFont="1" applyFill="1" applyBorder="1" applyAlignment="1" applyProtection="1">
      <alignment horizontal="left" vertical="center" wrapText="1"/>
    </xf>
    <xf numFmtId="0" fontId="10" fillId="0" borderId="21" xfId="5" applyFont="1" applyFill="1" applyBorder="1" applyAlignment="1" applyProtection="1">
      <alignment horizontal="center" vertical="center" wrapText="1"/>
    </xf>
    <xf numFmtId="0" fontId="10" fillId="0" borderId="26" xfId="5" applyFont="1" applyFill="1" applyBorder="1" applyAlignment="1" applyProtection="1">
      <alignment horizontal="center" vertical="center" wrapText="1"/>
    </xf>
    <xf numFmtId="0" fontId="10" fillId="0" borderId="17" xfId="5" applyFont="1" applyFill="1" applyBorder="1" applyAlignment="1" applyProtection="1">
      <alignment horizontal="center" vertical="center" wrapText="1"/>
    </xf>
    <xf numFmtId="0" fontId="10" fillId="0" borderId="27" xfId="5" applyFont="1" applyFill="1" applyBorder="1" applyAlignment="1" applyProtection="1">
      <alignment horizontal="center" vertical="center" wrapText="1"/>
    </xf>
    <xf numFmtId="0" fontId="9" fillId="0" borderId="26" xfId="5" applyFont="1" applyFill="1" applyBorder="1" applyAlignment="1" applyProtection="1">
      <alignment horizontal="center" vertical="center" wrapText="1"/>
    </xf>
    <xf numFmtId="0" fontId="9" fillId="0" borderId="12" xfId="5" applyFont="1" applyFill="1" applyBorder="1" applyAlignment="1" applyProtection="1">
      <alignment horizontal="center" vertical="center" wrapText="1"/>
    </xf>
    <xf numFmtId="0" fontId="1" fillId="0" borderId="27" xfId="5" applyFont="1" applyBorder="1" applyAlignment="1" applyProtection="1">
      <alignment horizontal="center" vertical="center" wrapText="1"/>
    </xf>
    <xf numFmtId="0" fontId="1" fillId="0" borderId="5" xfId="5" applyFont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0" fillId="0" borderId="35" xfId="0" applyFont="1" applyFill="1" applyBorder="1" applyAlignment="1" applyProtection="1">
      <alignment horizontal="left" wrapText="1"/>
    </xf>
    <xf numFmtId="0" fontId="10" fillId="0" borderId="53" xfId="0" applyFont="1" applyFill="1" applyBorder="1" applyAlignment="1" applyProtection="1">
      <alignment horizontal="left" wrapText="1"/>
    </xf>
    <xf numFmtId="0" fontId="10" fillId="0" borderId="61" xfId="0" applyFont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5" borderId="27" xfId="5" applyFont="1" applyFill="1" applyBorder="1" applyAlignment="1" applyProtection="1">
      <alignment horizontal="center" vertical="center"/>
    </xf>
    <xf numFmtId="0" fontId="1" fillId="5" borderId="5" xfId="5" applyFont="1" applyFill="1" applyBorder="1" applyAlignment="1" applyProtection="1">
      <alignment horizontal="center" vertical="center"/>
    </xf>
    <xf numFmtId="0" fontId="1" fillId="0" borderId="11" xfId="5" applyFont="1" applyFill="1" applyBorder="1" applyAlignment="1" applyProtection="1">
      <alignment horizontal="left" vertical="center" wrapText="1"/>
    </xf>
    <xf numFmtId="0" fontId="1" fillId="0" borderId="39" xfId="5" applyFont="1" applyFill="1" applyBorder="1" applyAlignment="1" applyProtection="1">
      <alignment horizontal="left" vertical="center" wrapText="1"/>
    </xf>
    <xf numFmtId="0" fontId="1" fillId="0" borderId="33" xfId="5" applyFont="1" applyFill="1" applyBorder="1" applyAlignment="1" applyProtection="1">
      <alignment horizontal="left" vertical="center" wrapText="1"/>
    </xf>
    <xf numFmtId="0" fontId="16" fillId="0" borderId="3" xfId="5" applyFont="1" applyFill="1" applyBorder="1" applyAlignment="1" applyProtection="1">
      <alignment horizontal="left" vertical="center" wrapText="1"/>
    </xf>
    <xf numFmtId="0" fontId="16" fillId="0" borderId="10" xfId="5" applyFont="1" applyFill="1" applyBorder="1" applyAlignment="1" applyProtection="1">
      <alignment horizontal="left" vertical="center" wrapText="1"/>
    </xf>
    <xf numFmtId="0" fontId="16" fillId="0" borderId="6" xfId="5" applyFont="1" applyFill="1" applyBorder="1" applyAlignment="1" applyProtection="1">
      <alignment horizontal="left" vertical="center" wrapText="1"/>
    </xf>
    <xf numFmtId="0" fontId="1" fillId="0" borderId="3" xfId="5" applyFont="1" applyFill="1" applyBorder="1" applyAlignment="1" applyProtection="1">
      <alignment horizontal="left" vertical="center" wrapText="1"/>
    </xf>
    <xf numFmtId="0" fontId="1" fillId="0" borderId="10" xfId="5" applyFont="1" applyFill="1" applyBorder="1" applyAlignment="1" applyProtection="1">
      <alignment horizontal="left" vertical="center" wrapText="1"/>
    </xf>
    <xf numFmtId="0" fontId="1" fillId="0" borderId="6" xfId="5" applyFont="1" applyFill="1" applyBorder="1" applyAlignment="1" applyProtection="1">
      <alignment horizontal="left" vertical="center" wrapText="1"/>
    </xf>
    <xf numFmtId="41" fontId="1" fillId="4" borderId="26" xfId="5" applyNumberFormat="1" applyFont="1" applyFill="1" applyBorder="1" applyAlignment="1" applyProtection="1">
      <alignment horizontal="center" vertical="center"/>
      <protection locked="0"/>
    </xf>
    <xf numFmtId="41" fontId="1" fillId="4" borderId="39" xfId="5" applyNumberFormat="1" applyFont="1" applyFill="1" applyBorder="1" applyAlignment="1" applyProtection="1">
      <alignment horizontal="center" vertical="center"/>
      <protection locked="0"/>
    </xf>
    <xf numFmtId="41" fontId="1" fillId="4" borderId="12" xfId="5" applyNumberFormat="1" applyFont="1" applyFill="1" applyBorder="1" applyAlignment="1" applyProtection="1">
      <alignment horizontal="center" vertical="center"/>
      <protection locked="0"/>
    </xf>
    <xf numFmtId="0" fontId="16" fillId="5" borderId="27" xfId="5" applyFont="1" applyFill="1" applyBorder="1" applyAlignment="1" applyProtection="1">
      <alignment horizontal="center"/>
    </xf>
    <xf numFmtId="0" fontId="16" fillId="5" borderId="10" xfId="5" applyFont="1" applyFill="1" applyBorder="1" applyAlignment="1" applyProtection="1">
      <alignment horizontal="center"/>
    </xf>
    <xf numFmtId="0" fontId="16" fillId="5" borderId="5" xfId="5" applyFont="1" applyFill="1" applyBorder="1" applyAlignment="1" applyProtection="1">
      <alignment horizontal="center"/>
    </xf>
    <xf numFmtId="41" fontId="1" fillId="4" borderId="27" xfId="5" applyNumberFormat="1" applyFont="1" applyFill="1" applyBorder="1" applyAlignment="1" applyProtection="1">
      <alignment horizontal="center" vertical="center"/>
      <protection locked="0"/>
    </xf>
    <xf numFmtId="41" fontId="1" fillId="4" borderId="10" xfId="5" applyNumberFormat="1" applyFont="1" applyFill="1" applyBorder="1" applyAlignment="1" applyProtection="1">
      <alignment horizontal="center" vertical="center"/>
      <protection locked="0"/>
    </xf>
    <xf numFmtId="41" fontId="1" fillId="4" borderId="5" xfId="5" applyNumberFormat="1" applyFont="1" applyFill="1" applyBorder="1" applyAlignment="1" applyProtection="1">
      <alignment horizontal="center" vertical="center"/>
      <protection locked="0"/>
    </xf>
    <xf numFmtId="41" fontId="1" fillId="4" borderId="36" xfId="10" applyNumberFormat="1" applyFont="1" applyFill="1" applyBorder="1" applyAlignment="1" applyProtection="1">
      <alignment horizontal="center" vertical="center" wrapText="1"/>
      <protection locked="0"/>
    </xf>
    <xf numFmtId="41" fontId="1" fillId="4" borderId="54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</xf>
    <xf numFmtId="41" fontId="1" fillId="4" borderId="27" xfId="11" applyNumberFormat="1" applyFont="1" applyFill="1" applyBorder="1" applyAlignment="1" applyProtection="1">
      <alignment horizontal="center" vertical="center"/>
      <protection locked="0"/>
    </xf>
    <xf numFmtId="41" fontId="1" fillId="4" borderId="5" xfId="11" applyNumberFormat="1" applyFont="1" applyFill="1" applyBorder="1" applyAlignment="1" applyProtection="1">
      <alignment horizontal="center" vertical="center"/>
      <protection locked="0"/>
    </xf>
    <xf numFmtId="41" fontId="1" fillId="4" borderId="36" xfId="11" applyNumberFormat="1" applyFont="1" applyFill="1" applyBorder="1" applyAlignment="1" applyProtection="1">
      <alignment horizontal="center" vertical="center"/>
      <protection locked="0"/>
    </xf>
    <xf numFmtId="41" fontId="1" fillId="4" borderId="54" xfId="11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justify" vertical="center" wrapText="1"/>
    </xf>
    <xf numFmtId="49" fontId="1" fillId="4" borderId="32" xfId="0" applyNumberFormat="1" applyFont="1" applyFill="1" applyBorder="1" applyAlignment="1" applyProtection="1">
      <alignment horizontal="left" vertical="top" wrapText="1"/>
      <protection locked="0"/>
    </xf>
    <xf numFmtId="49" fontId="1" fillId="4" borderId="34" xfId="0" applyNumberFormat="1" applyFont="1" applyFill="1" applyBorder="1" applyAlignment="1" applyProtection="1">
      <alignment horizontal="left" vertical="top" wrapText="1"/>
      <protection locked="0"/>
    </xf>
    <xf numFmtId="49" fontId="1" fillId="4" borderId="7" xfId="0" applyNumberFormat="1" applyFont="1" applyFill="1" applyBorder="1" applyAlignment="1" applyProtection="1">
      <alignment horizontal="left" vertical="top" wrapText="1"/>
      <protection locked="0"/>
    </xf>
    <xf numFmtId="0" fontId="1" fillId="2" borderId="31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10" fillId="5" borderId="35" xfId="0" applyFont="1" applyFill="1" applyBorder="1" applyAlignment="1" applyProtection="1">
      <alignment horizontal="left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33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2" borderId="3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right" vertical="center"/>
    </xf>
    <xf numFmtId="0" fontId="9" fillId="2" borderId="14" xfId="0" applyFont="1" applyFill="1" applyBorder="1" applyAlignment="1" applyProtection="1">
      <alignment horizontal="right" vertical="center"/>
    </xf>
    <xf numFmtId="0" fontId="9" fillId="2" borderId="20" xfId="0" applyFont="1" applyFill="1" applyBorder="1" applyAlignment="1" applyProtection="1">
      <alignment horizontal="right" vertical="center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77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/>
    </xf>
    <xf numFmtId="0" fontId="10" fillId="5" borderId="0" xfId="0" applyFont="1" applyFill="1" applyBorder="1" applyAlignment="1" applyProtection="1">
      <alignment horizontal="left" vertical="center" wrapText="1"/>
    </xf>
    <xf numFmtId="49" fontId="10" fillId="5" borderId="0" xfId="0" applyNumberFormat="1" applyFont="1" applyFill="1" applyBorder="1" applyAlignment="1" applyProtection="1">
      <alignment horizontal="left"/>
    </xf>
    <xf numFmtId="49" fontId="10" fillId="5" borderId="60" xfId="0" applyNumberFormat="1" applyFont="1" applyFill="1" applyBorder="1" applyAlignment="1" applyProtection="1">
      <alignment horizontal="left"/>
    </xf>
    <xf numFmtId="49" fontId="1" fillId="3" borderId="32" xfId="0" applyNumberFormat="1" applyFont="1" applyFill="1" applyBorder="1" applyAlignment="1" applyProtection="1">
      <alignment horizontal="left" vertical="top" wrapText="1"/>
      <protection locked="0"/>
    </xf>
    <xf numFmtId="49" fontId="1" fillId="3" borderId="34" xfId="0" applyNumberFormat="1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0" borderId="67" xfId="0" applyFont="1" applyFill="1" applyBorder="1" applyAlignment="1" applyProtection="1">
      <alignment horizontal="left" vertical="center" wrapText="1"/>
    </xf>
    <xf numFmtId="0" fontId="1" fillId="0" borderId="68" xfId="0" applyFont="1" applyFill="1" applyBorder="1" applyAlignment="1" applyProtection="1">
      <alignment horizontal="left" vertical="center" wrapText="1"/>
    </xf>
    <xf numFmtId="0" fontId="1" fillId="0" borderId="69" xfId="0" applyFont="1" applyFill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left" vertical="center" wrapText="1"/>
    </xf>
    <xf numFmtId="0" fontId="1" fillId="5" borderId="32" xfId="0" applyFont="1" applyFill="1" applyBorder="1" applyAlignment="1" applyProtection="1">
      <alignment horizontal="left" vertical="center" wrapText="1"/>
    </xf>
    <xf numFmtId="0" fontId="1" fillId="5" borderId="34" xfId="0" applyFont="1" applyFill="1" applyBorder="1" applyAlignment="1" applyProtection="1">
      <alignment vertical="center"/>
    </xf>
    <xf numFmtId="0" fontId="1" fillId="5" borderId="64" xfId="0" applyFont="1" applyFill="1" applyBorder="1" applyAlignment="1" applyProtection="1">
      <alignment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10" fillId="2" borderId="35" xfId="0" applyFont="1" applyFill="1" applyBorder="1" applyAlignment="1" applyProtection="1">
      <alignment horizontal="left"/>
    </xf>
    <xf numFmtId="49" fontId="1" fillId="4" borderId="67" xfId="0" applyNumberFormat="1" applyFont="1" applyFill="1" applyBorder="1" applyAlignment="1" applyProtection="1">
      <alignment vertical="center" wrapText="1"/>
      <protection locked="0"/>
    </xf>
    <xf numFmtId="49" fontId="1" fillId="4" borderId="68" xfId="0" applyNumberFormat="1" applyFont="1" applyFill="1" applyBorder="1" applyAlignment="1" applyProtection="1">
      <alignment vertical="center" wrapText="1"/>
      <protection locked="0"/>
    </xf>
    <xf numFmtId="49" fontId="1" fillId="4" borderId="69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9" fontId="1" fillId="4" borderId="3" xfId="0" applyNumberFormat="1" applyFont="1" applyFill="1" applyBorder="1" applyAlignment="1" applyProtection="1">
      <alignment vertical="center" wrapText="1"/>
      <protection locked="0"/>
    </xf>
    <xf numFmtId="49" fontId="1" fillId="4" borderId="10" xfId="0" applyNumberFormat="1" applyFont="1" applyFill="1" applyBorder="1" applyAlignment="1" applyProtection="1">
      <alignment vertical="center" wrapText="1"/>
      <protection locked="0"/>
    </xf>
    <xf numFmtId="49" fontId="1" fillId="4" borderId="6" xfId="0" applyNumberFormat="1" applyFont="1" applyFill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9" fillId="0" borderId="51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/>
    <xf numFmtId="0" fontId="1" fillId="0" borderId="12" xfId="0" applyFont="1" applyBorder="1" applyAlignment="1" applyProtection="1"/>
    <xf numFmtId="0" fontId="10" fillId="5" borderId="55" xfId="0" applyFont="1" applyFill="1" applyBorder="1" applyAlignment="1" applyProtection="1">
      <alignment horizontal="left" wrapText="1"/>
    </xf>
    <xf numFmtId="0" fontId="9" fillId="2" borderId="35" xfId="0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9" fillId="8" borderId="18" xfId="0" applyFont="1" applyFill="1" applyBorder="1" applyAlignment="1" applyProtection="1">
      <alignment horizontal="left" vertical="center" wrapText="1"/>
    </xf>
    <xf numFmtId="0" fontId="1" fillId="8" borderId="19" xfId="0" applyFont="1" applyFill="1" applyBorder="1" applyAlignment="1" applyProtection="1">
      <alignment horizontal="left" vertical="center"/>
    </xf>
    <xf numFmtId="49" fontId="1" fillId="9" borderId="32" xfId="0" applyNumberFormat="1" applyFont="1" applyFill="1" applyBorder="1" applyAlignment="1" applyProtection="1">
      <alignment horizontal="left" vertical="top" wrapText="1"/>
      <protection locked="0"/>
    </xf>
    <xf numFmtId="49" fontId="1" fillId="9" borderId="34" xfId="0" applyNumberFormat="1" applyFont="1" applyFill="1" applyBorder="1" applyAlignment="1" applyProtection="1">
      <alignment horizontal="left" vertical="top" wrapText="1"/>
      <protection locked="0"/>
    </xf>
    <xf numFmtId="49" fontId="1" fillId="9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/>
    </xf>
    <xf numFmtId="0" fontId="10" fillId="8" borderId="75" xfId="0" applyFont="1" applyFill="1" applyBorder="1" applyAlignment="1" applyProtection="1">
      <alignment horizontal="left" wrapText="1"/>
    </xf>
    <xf numFmtId="0" fontId="10" fillId="8" borderId="35" xfId="0" applyFont="1" applyFill="1" applyBorder="1" applyAlignment="1" applyProtection="1">
      <alignment horizontal="left" wrapText="1"/>
    </xf>
    <xf numFmtId="0" fontId="10" fillId="8" borderId="76" xfId="0" applyFont="1" applyFill="1" applyBorder="1" applyAlignment="1" applyProtection="1">
      <alignment horizontal="left" wrapText="1"/>
    </xf>
    <xf numFmtId="0" fontId="9" fillId="5" borderId="35" xfId="0" applyFont="1" applyFill="1" applyBorder="1" applyAlignment="1" applyProtection="1">
      <alignment horizontal="left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/>
    </xf>
    <xf numFmtId="0" fontId="9" fillId="2" borderId="17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10" fillId="5" borderId="32" xfId="0" applyFont="1" applyFill="1" applyBorder="1" applyAlignment="1" applyProtection="1">
      <alignment horizontal="left" vertical="center" wrapText="1"/>
    </xf>
    <xf numFmtId="0" fontId="10" fillId="5" borderId="34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49" fontId="10" fillId="5" borderId="35" xfId="0" applyNumberFormat="1" applyFont="1" applyFill="1" applyBorder="1" applyAlignment="1" applyProtection="1">
      <alignment horizontal="left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justify" vertical="center" wrapText="1"/>
    </xf>
    <xf numFmtId="0" fontId="10" fillId="0" borderId="39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49" fontId="1" fillId="4" borderId="3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justify" vertical="center" wrapText="1"/>
    </xf>
    <xf numFmtId="0" fontId="10" fillId="0" borderId="21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justify" vertical="center" wrapText="1"/>
    </xf>
    <xf numFmtId="49" fontId="1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 wrapText="1"/>
      <protection locked="0"/>
    </xf>
    <xf numFmtId="49" fontId="1" fillId="4" borderId="17" xfId="0" applyNumberFormat="1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center"/>
    </xf>
    <xf numFmtId="0" fontId="10" fillId="0" borderId="55" xfId="0" applyFont="1" applyFill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left" vertical="center" wrapText="1"/>
    </xf>
    <xf numFmtId="0" fontId="10" fillId="0" borderId="48" xfId="0" applyFont="1" applyFill="1" applyBorder="1" applyAlignment="1" applyProtection="1">
      <alignment horizontal="left" wrapText="1"/>
    </xf>
    <xf numFmtId="0" fontId="10" fillId="0" borderId="46" xfId="0" applyFont="1" applyFill="1" applyBorder="1" applyAlignment="1" applyProtection="1">
      <alignment horizontal="left" wrapText="1"/>
    </xf>
    <xf numFmtId="0" fontId="10" fillId="0" borderId="49" xfId="0" applyFont="1" applyFill="1" applyBorder="1" applyAlignment="1" applyProtection="1">
      <alignment horizontal="left" wrapText="1"/>
    </xf>
    <xf numFmtId="0" fontId="1" fillId="0" borderId="5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/>
    </xf>
    <xf numFmtId="20" fontId="10" fillId="2" borderId="32" xfId="0" applyNumberFormat="1" applyFont="1" applyFill="1" applyBorder="1" applyAlignment="1" applyProtection="1">
      <alignment horizontal="left" vertical="center"/>
    </xf>
    <xf numFmtId="20" fontId="10" fillId="2" borderId="34" xfId="0" applyNumberFormat="1" applyFont="1" applyFill="1" applyBorder="1" applyAlignment="1" applyProtection="1">
      <alignment horizontal="left" vertical="center"/>
    </xf>
    <xf numFmtId="20" fontId="10" fillId="2" borderId="7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1" xfId="0" applyFont="1" applyFill="1" applyBorder="1" applyAlignment="1" applyProtection="1">
      <alignment horizontal="justify" vertical="center" wrapText="1"/>
    </xf>
    <xf numFmtId="0" fontId="10" fillId="0" borderId="72" xfId="0" applyFont="1" applyFill="1" applyBorder="1" applyAlignment="1" applyProtection="1">
      <alignment horizontal="justify" vertical="center" wrapText="1"/>
    </xf>
    <xf numFmtId="0" fontId="10" fillId="0" borderId="50" xfId="0" applyFont="1" applyFill="1" applyBorder="1" applyAlignment="1" applyProtection="1">
      <alignment horizontal="justify" vertical="center" wrapText="1"/>
    </xf>
    <xf numFmtId="0" fontId="9" fillId="0" borderId="28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9" fillId="0" borderId="5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49" fontId="0" fillId="4" borderId="17" xfId="0" applyNumberForma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2" xfId="0" applyBorder="1" applyAlignment="1" applyProtection="1">
      <alignment horizontal="left" vertical="center"/>
    </xf>
    <xf numFmtId="49" fontId="1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0" xfId="0" applyNumberFormat="1" applyFill="1" applyBorder="1" applyAlignment="1" applyProtection="1">
      <alignment horizontal="left" vertical="center" wrapText="1"/>
      <protection locked="0"/>
    </xf>
    <xf numFmtId="49" fontId="0" fillId="4" borderId="6" xfId="0" applyNumberFormat="1" applyFill="1" applyBorder="1" applyAlignment="1" applyProtection="1">
      <alignment horizontal="left" vertical="center" wrapText="1"/>
      <protection locked="0"/>
    </xf>
    <xf numFmtId="49" fontId="1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 applyProtection="1">
      <alignment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0" fillId="0" borderId="60" xfId="0" applyBorder="1" applyAlignment="1" applyProtection="1">
      <alignment wrapText="1"/>
    </xf>
    <xf numFmtId="0" fontId="0" fillId="0" borderId="0" xfId="0" applyAlignment="1" applyProtection="1"/>
    <xf numFmtId="0" fontId="1" fillId="0" borderId="67" xfId="0" applyFont="1" applyBorder="1" applyAlignment="1" applyProtection="1">
      <alignment horizontal="left" vertical="center" wrapText="1"/>
    </xf>
    <xf numFmtId="0" fontId="1" fillId="0" borderId="68" xfId="0" applyFont="1" applyBorder="1" applyAlignment="1" applyProtection="1">
      <alignment horizontal="left" vertical="center" wrapText="1"/>
    </xf>
    <xf numFmtId="0" fontId="1" fillId="0" borderId="7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left" vertical="center" wrapText="1" indent="1"/>
    </xf>
    <xf numFmtId="49" fontId="16" fillId="0" borderId="17" xfId="0" applyNumberFormat="1" applyFont="1" applyBorder="1" applyAlignment="1" applyProtection="1">
      <alignment horizontal="left" vertical="center" wrapText="1" inden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164" fontId="1" fillId="4" borderId="6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0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0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59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" fillId="0" borderId="4" xfId="0" quotePrefix="1" applyFont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horizontal="left" vertical="center" wrapText="1" indent="1"/>
    </xf>
    <xf numFmtId="0" fontId="1" fillId="0" borderId="18" xfId="0" quotePrefix="1" applyFont="1" applyBorder="1" applyAlignment="1" applyProtection="1">
      <alignment horizontal="left" vertical="center" wrapText="1" indent="1"/>
    </xf>
    <xf numFmtId="0" fontId="1" fillId="0" borderId="19" xfId="0" applyFont="1" applyBorder="1" applyAlignment="1" applyProtection="1">
      <alignment horizontal="left" vertical="center" wrapText="1" indent="1"/>
    </xf>
  </cellXfs>
  <cellStyles count="12">
    <cellStyle name="Collegamento ipertestuale" xfId="1" builtinId="8"/>
    <cellStyle name="Excel Built-in Normal" xfId="4"/>
    <cellStyle name="Migliaia" xfId="11" builtinId="3"/>
    <cellStyle name="Migliaia [0]" xfId="2" builtinId="6"/>
    <cellStyle name="Migliaia [0] 10" xfId="8"/>
    <cellStyle name="Migliaia [0] 2" xfId="6"/>
    <cellStyle name="Migliaia [0] 2 2" xfId="10"/>
    <cellStyle name="Migliaia [0] 3" xfId="9"/>
    <cellStyle name="Normale" xfId="0" builtinId="0"/>
    <cellStyle name="Normale 2" xfId="5"/>
    <cellStyle name="Percentuale" xfId="3" builtinId="5"/>
    <cellStyle name="Percentuale 2" xfId="7"/>
  </cellStyles>
  <dxfs count="0"/>
  <tableStyles count="0" defaultTableStyle="TableStyleMedium9" defaultPivotStyle="PivotStyleLight16"/>
  <colors>
    <mruColors>
      <color rgb="FFFFFF99"/>
      <color rgb="FFCCFF66"/>
      <color rgb="FFCCFFC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76"/>
  <sheetViews>
    <sheetView showGridLines="0" tabSelected="1" zoomScaleNormal="100" workbookViewId="0">
      <selection activeCell="F6" sqref="F6:K6"/>
    </sheetView>
  </sheetViews>
  <sheetFormatPr defaultColWidth="9.109375" defaultRowHeight="13.2"/>
  <cols>
    <col min="1" max="1" width="2.6640625" style="25" customWidth="1"/>
    <col min="2" max="12" width="8.88671875" style="25" customWidth="1"/>
    <col min="13" max="16384" width="9.109375" style="25"/>
  </cols>
  <sheetData>
    <row r="1" spans="1:12" s="23" customFormat="1" ht="24" customHeight="1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2" s="23" customFormat="1" ht="21" customHeight="1">
      <c r="A2" s="448" t="s">
        <v>336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2" ht="21" customHeight="1">
      <c r="A3" s="24"/>
      <c r="B3" s="24"/>
      <c r="C3" s="24"/>
      <c r="D3" s="24"/>
      <c r="E3" s="24"/>
    </row>
    <row r="4" spans="1:12" ht="6" customHeight="1">
      <c r="A4" s="24"/>
      <c r="B4" s="24"/>
      <c r="C4" s="24"/>
      <c r="D4" s="24"/>
      <c r="E4" s="24"/>
    </row>
    <row r="5" spans="1:12" s="29" customFormat="1" ht="15" customHeight="1" thickBot="1">
      <c r="A5" s="26" t="s">
        <v>65</v>
      </c>
      <c r="B5" s="26"/>
      <c r="C5" s="26"/>
      <c r="D5" s="26"/>
      <c r="E5" s="27"/>
      <c r="F5" s="27"/>
      <c r="G5" s="27"/>
      <c r="H5" s="27"/>
      <c r="I5" s="27"/>
      <c r="J5" s="28"/>
      <c r="K5" s="27"/>
    </row>
    <row r="6" spans="1:12" s="31" customFormat="1" ht="19.5" customHeight="1">
      <c r="A6" s="449" t="s">
        <v>7</v>
      </c>
      <c r="B6" s="450"/>
      <c r="C6" s="450"/>
      <c r="D6" s="450"/>
      <c r="E6" s="450"/>
      <c r="F6" s="451"/>
      <c r="G6" s="452"/>
      <c r="H6" s="452"/>
      <c r="I6" s="452"/>
      <c r="J6" s="452"/>
      <c r="K6" s="453"/>
      <c r="L6" s="30"/>
    </row>
    <row r="7" spans="1:12" s="31" customFormat="1" ht="26.25" customHeight="1">
      <c r="A7" s="454" t="s">
        <v>0</v>
      </c>
      <c r="B7" s="455"/>
      <c r="C7" s="455"/>
      <c r="D7" s="455"/>
      <c r="E7" s="455"/>
      <c r="F7" s="428"/>
      <c r="G7" s="429"/>
      <c r="H7" s="429"/>
      <c r="I7" s="429"/>
      <c r="J7" s="429"/>
      <c r="K7" s="430"/>
      <c r="L7" s="32"/>
    </row>
    <row r="8" spans="1:12" s="31" customFormat="1" ht="24.75" customHeight="1">
      <c r="A8" s="456" t="s">
        <v>131</v>
      </c>
      <c r="B8" s="457"/>
      <c r="C8" s="457"/>
      <c r="D8" s="457"/>
      <c r="E8" s="457"/>
      <c r="F8" s="428"/>
      <c r="G8" s="429"/>
      <c r="H8" s="429"/>
      <c r="I8" s="429"/>
      <c r="J8" s="429"/>
      <c r="K8" s="430"/>
      <c r="L8" s="32"/>
    </row>
    <row r="9" spans="1:12" s="31" customFormat="1" ht="19.5" customHeight="1">
      <c r="A9" s="456" t="s">
        <v>215</v>
      </c>
      <c r="B9" s="457"/>
      <c r="C9" s="457"/>
      <c r="D9" s="457"/>
      <c r="E9" s="457"/>
      <c r="F9" s="428"/>
      <c r="G9" s="429"/>
      <c r="H9" s="429"/>
      <c r="I9" s="429"/>
      <c r="J9" s="429"/>
      <c r="K9" s="430"/>
      <c r="L9" s="32"/>
    </row>
    <row r="10" spans="1:12" s="31" customFormat="1" ht="19.5" customHeight="1" thickBot="1">
      <c r="A10" s="458" t="s">
        <v>216</v>
      </c>
      <c r="B10" s="459"/>
      <c r="C10" s="459"/>
      <c r="D10" s="459"/>
      <c r="E10" s="459"/>
      <c r="F10" s="460"/>
      <c r="G10" s="419"/>
      <c r="H10" s="419"/>
      <c r="I10" s="419"/>
      <c r="J10" s="419"/>
      <c r="K10" s="420"/>
    </row>
    <row r="11" spans="1:12" s="31" customFormat="1">
      <c r="A11" s="33"/>
      <c r="B11" s="33"/>
      <c r="C11" s="33"/>
      <c r="D11" s="33"/>
      <c r="E11" s="33"/>
      <c r="F11" s="33"/>
      <c r="G11" s="33"/>
      <c r="H11" s="33"/>
      <c r="I11" s="33"/>
      <c r="J11" s="34"/>
      <c r="K11" s="34"/>
    </row>
    <row r="12" spans="1:12" s="31" customFormat="1">
      <c r="A12" s="33"/>
      <c r="B12" s="33"/>
      <c r="C12" s="33"/>
      <c r="D12" s="33"/>
      <c r="E12" s="33"/>
      <c r="F12" s="33"/>
      <c r="G12" s="33"/>
      <c r="H12" s="33"/>
      <c r="I12" s="33"/>
      <c r="J12" s="34"/>
      <c r="K12" s="34"/>
    </row>
    <row r="13" spans="1:12" s="29" customFormat="1" ht="15" customHeight="1">
      <c r="A13" s="35" t="s">
        <v>10</v>
      </c>
      <c r="B13" s="35"/>
      <c r="C13" s="35"/>
      <c r="D13" s="35"/>
      <c r="E13" s="36"/>
      <c r="F13" s="37"/>
      <c r="G13" s="38"/>
      <c r="I13" s="39"/>
      <c r="J13" s="40"/>
      <c r="K13" s="40"/>
    </row>
    <row r="14" spans="1:12" s="42" customFormat="1" ht="3" customHeight="1" thickBot="1">
      <c r="A14" s="41"/>
      <c r="E14" s="43"/>
      <c r="F14" s="43"/>
      <c r="G14" s="43"/>
      <c r="H14" s="43"/>
      <c r="I14" s="43"/>
    </row>
    <row r="15" spans="1:12" s="42" customFormat="1" ht="15" customHeight="1" thickBot="1">
      <c r="A15" s="142"/>
      <c r="B15" s="440" t="s">
        <v>8</v>
      </c>
      <c r="C15" s="441"/>
      <c r="D15" s="44"/>
      <c r="E15" s="45"/>
      <c r="F15" s="44"/>
      <c r="G15" s="44"/>
      <c r="H15" s="44"/>
      <c r="I15" s="44"/>
      <c r="J15" s="44"/>
    </row>
    <row r="16" spans="1:12" s="42" customFormat="1" ht="3" customHeight="1">
      <c r="A16" s="46"/>
      <c r="B16" s="47"/>
      <c r="C16" s="47"/>
      <c r="D16" s="47"/>
      <c r="E16" s="39"/>
      <c r="F16" s="39"/>
      <c r="G16" s="39"/>
      <c r="H16" s="44"/>
      <c r="I16" s="44"/>
      <c r="J16" s="44"/>
    </row>
    <row r="17" spans="1:11" s="42" customFormat="1" ht="3" customHeight="1" thickBot="1">
      <c r="A17" s="41"/>
      <c r="E17" s="39"/>
      <c r="F17" s="39"/>
      <c r="G17" s="39"/>
      <c r="H17" s="44"/>
      <c r="I17" s="44"/>
      <c r="J17" s="44"/>
    </row>
    <row r="18" spans="1:11" s="42" customFormat="1" ht="15" customHeight="1" thickBot="1">
      <c r="A18" s="142"/>
      <c r="B18" s="440" t="s">
        <v>9</v>
      </c>
      <c r="C18" s="441"/>
      <c r="D18" s="44"/>
      <c r="E18" s="45"/>
      <c r="F18" s="44"/>
      <c r="G18" s="44"/>
      <c r="H18" s="44"/>
      <c r="I18" s="44"/>
      <c r="J18" s="44"/>
    </row>
    <row r="19" spans="1:11" s="42" customFormat="1">
      <c r="A19" s="47"/>
      <c r="B19" s="47"/>
      <c r="C19" s="47"/>
      <c r="D19" s="47"/>
      <c r="E19" s="48"/>
      <c r="F19" s="48"/>
      <c r="G19" s="48"/>
      <c r="H19" s="48"/>
      <c r="I19" s="33"/>
    </row>
    <row r="20" spans="1:11" s="42" customFormat="1">
      <c r="A20" s="47"/>
      <c r="B20" s="47"/>
      <c r="C20" s="47"/>
      <c r="D20" s="47"/>
      <c r="E20" s="48"/>
      <c r="F20" s="48"/>
      <c r="G20" s="48"/>
      <c r="H20" s="48"/>
      <c r="I20" s="33"/>
    </row>
    <row r="21" spans="1:11" s="42" customFormat="1">
      <c r="A21" s="47"/>
      <c r="B21" s="47"/>
      <c r="C21" s="47"/>
      <c r="D21" s="47"/>
      <c r="E21" s="48"/>
      <c r="F21" s="48"/>
      <c r="G21" s="48"/>
      <c r="H21" s="48"/>
      <c r="I21" s="33"/>
    </row>
    <row r="22" spans="1:11" s="29" customFormat="1" ht="15" customHeight="1">
      <c r="A22" s="35" t="s">
        <v>112</v>
      </c>
      <c r="B22" s="35"/>
      <c r="C22" s="35"/>
      <c r="D22" s="35"/>
      <c r="E22" s="36"/>
      <c r="F22" s="36"/>
      <c r="G22" s="37"/>
      <c r="H22" s="38"/>
      <c r="I22" s="36"/>
      <c r="K22" s="36"/>
    </row>
    <row r="23" spans="1:11" s="42" customFormat="1" ht="3" customHeight="1" thickBot="1">
      <c r="A23" s="41"/>
      <c r="E23" s="43"/>
      <c r="F23" s="43"/>
      <c r="G23" s="43"/>
      <c r="H23" s="43"/>
      <c r="I23" s="43"/>
    </row>
    <row r="24" spans="1:11" s="42" customFormat="1" ht="15" customHeight="1" thickBot="1">
      <c r="A24" s="142"/>
      <c r="B24" s="444" t="s">
        <v>66</v>
      </c>
      <c r="C24" s="443"/>
      <c r="D24" s="49"/>
      <c r="E24" s="50"/>
      <c r="G24" s="49"/>
      <c r="H24" s="49"/>
      <c r="I24" s="49"/>
      <c r="J24" s="49"/>
    </row>
    <row r="25" spans="1:11" s="42" customFormat="1" ht="3" customHeight="1" thickBot="1">
      <c r="A25" s="51"/>
      <c r="E25" s="52"/>
      <c r="F25" s="43"/>
      <c r="G25" s="43"/>
      <c r="H25" s="43"/>
      <c r="I25" s="43"/>
    </row>
    <row r="26" spans="1:11" s="42" customFormat="1" ht="15" customHeight="1" thickBot="1">
      <c r="A26" s="142"/>
      <c r="B26" s="444" t="s">
        <v>67</v>
      </c>
      <c r="C26" s="443"/>
      <c r="D26" s="49"/>
      <c r="E26" s="50"/>
      <c r="F26" s="45"/>
      <c r="G26" s="49"/>
      <c r="H26" s="49"/>
      <c r="I26" s="49"/>
      <c r="J26" s="49"/>
    </row>
    <row r="27" spans="1:11" s="42" customFormat="1" ht="3" customHeight="1">
      <c r="A27" s="53"/>
      <c r="B27" s="54"/>
      <c r="C27" s="54"/>
      <c r="D27" s="54"/>
      <c r="E27" s="41"/>
      <c r="F27" s="55"/>
      <c r="G27" s="55"/>
      <c r="H27" s="55"/>
      <c r="I27" s="55"/>
      <c r="J27" s="41"/>
      <c r="K27" s="41"/>
    </row>
    <row r="28" spans="1:11" s="42" customFormat="1" ht="15" customHeight="1"/>
    <row r="29" spans="1:11" s="42" customFormat="1">
      <c r="A29" s="47"/>
      <c r="B29" s="47"/>
      <c r="C29" s="47"/>
      <c r="D29" s="47"/>
      <c r="E29" s="48"/>
      <c r="F29" s="48"/>
      <c r="G29" s="48"/>
      <c r="H29" s="48"/>
      <c r="I29" s="33"/>
    </row>
    <row r="30" spans="1:11" s="29" customFormat="1" ht="15" customHeight="1">
      <c r="A30" s="35" t="s">
        <v>68</v>
      </c>
      <c r="B30" s="35"/>
      <c r="C30" s="35"/>
      <c r="D30" s="35"/>
      <c r="E30" s="36"/>
      <c r="F30" s="36"/>
      <c r="G30" s="37"/>
      <c r="H30" s="38"/>
      <c r="I30" s="36"/>
      <c r="K30" s="36"/>
    </row>
    <row r="31" spans="1:11" s="42" customFormat="1" ht="3" customHeight="1" thickBot="1">
      <c r="A31" s="41"/>
      <c r="E31" s="43"/>
      <c r="F31" s="43"/>
      <c r="G31" s="43"/>
      <c r="H31" s="43"/>
      <c r="I31" s="43"/>
    </row>
    <row r="32" spans="1:11" s="42" customFormat="1" ht="15" customHeight="1" thickBot="1">
      <c r="A32" s="142"/>
      <c r="B32" s="442" t="s">
        <v>11</v>
      </c>
      <c r="C32" s="443"/>
      <c r="D32" s="49"/>
      <c r="E32" s="50"/>
      <c r="G32" s="49"/>
      <c r="H32" s="49"/>
      <c r="I32" s="49"/>
      <c r="J32" s="49"/>
    </row>
    <row r="33" spans="1:12" s="42" customFormat="1" ht="3" customHeight="1" thickBot="1">
      <c r="A33" s="51"/>
      <c r="E33" s="52"/>
      <c r="F33" s="43"/>
      <c r="G33" s="43"/>
      <c r="H33" s="43"/>
      <c r="I33" s="43"/>
    </row>
    <row r="34" spans="1:12" s="42" customFormat="1" ht="15" customHeight="1" thickBot="1">
      <c r="A34" s="142"/>
      <c r="B34" s="442" t="s">
        <v>12</v>
      </c>
      <c r="C34" s="443"/>
      <c r="D34" s="49"/>
      <c r="E34" s="50"/>
      <c r="F34" s="45"/>
      <c r="G34" s="49"/>
      <c r="H34" s="49"/>
      <c r="I34" s="49"/>
      <c r="J34" s="49"/>
    </row>
    <row r="35" spans="1:12" s="42" customFormat="1" ht="3" customHeight="1" thickBot="1">
      <c r="A35" s="53"/>
      <c r="B35" s="54"/>
      <c r="C35" s="54"/>
      <c r="D35" s="54"/>
      <c r="E35" s="41"/>
      <c r="F35" s="55"/>
      <c r="G35" s="55"/>
      <c r="H35" s="55"/>
      <c r="I35" s="55"/>
      <c r="J35" s="41"/>
      <c r="K35" s="41"/>
    </row>
    <row r="36" spans="1:12" s="42" customFormat="1" ht="15" customHeight="1" thickBot="1">
      <c r="A36" s="142"/>
      <c r="B36" s="56" t="s">
        <v>69</v>
      </c>
      <c r="C36" s="438"/>
      <c r="D36" s="439"/>
      <c r="E36" s="57"/>
      <c r="F36" s="57"/>
      <c r="G36" s="57"/>
      <c r="H36" s="57"/>
      <c r="I36" s="57"/>
      <c r="J36" s="57"/>
      <c r="K36" s="57"/>
      <c r="L36" s="58"/>
    </row>
    <row r="37" spans="1:12" ht="3" customHeight="1" thickBo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2" ht="15" customHeight="1" thickBot="1">
      <c r="A38" s="142"/>
      <c r="B38" s="59" t="s">
        <v>13</v>
      </c>
      <c r="C38" s="438"/>
      <c r="D38" s="439"/>
      <c r="E38" s="50"/>
      <c r="F38" s="50"/>
      <c r="G38" s="50"/>
      <c r="H38" s="50"/>
      <c r="I38" s="50"/>
      <c r="J38" s="50"/>
      <c r="K38" s="50"/>
    </row>
    <row r="39" spans="1:12" ht="8.25" customHeight="1">
      <c r="A39" s="57"/>
      <c r="B39" s="57"/>
      <c r="C39" s="57"/>
      <c r="D39" s="57"/>
      <c r="E39" s="50"/>
      <c r="F39" s="50"/>
      <c r="G39" s="50"/>
      <c r="H39" s="50"/>
      <c r="I39" s="50"/>
      <c r="J39" s="50"/>
      <c r="K39" s="50"/>
    </row>
    <row r="40" spans="1:12" s="62" customFormat="1" ht="13.5" customHeight="1" thickBot="1">
      <c r="A40" s="60" t="s">
        <v>113</v>
      </c>
      <c r="B40" s="60"/>
      <c r="C40" s="60"/>
      <c r="D40" s="60"/>
      <c r="E40" s="60"/>
      <c r="F40" s="60"/>
      <c r="G40" s="60"/>
      <c r="H40" s="60"/>
      <c r="I40" s="60"/>
      <c r="J40" s="60"/>
      <c r="K40" s="61"/>
    </row>
    <row r="41" spans="1:12" ht="59.25" customHeight="1" thickBot="1">
      <c r="A41" s="445"/>
      <c r="B41" s="446"/>
      <c r="C41" s="446"/>
      <c r="D41" s="446"/>
      <c r="E41" s="446"/>
      <c r="F41" s="446"/>
      <c r="G41" s="446"/>
      <c r="H41" s="446"/>
      <c r="I41" s="446"/>
      <c r="J41" s="446"/>
      <c r="K41" s="447"/>
    </row>
    <row r="42" spans="1:12" ht="1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2" s="57" customFormat="1" ht="15.6" thickBot="1">
      <c r="A43" s="436" t="s">
        <v>6</v>
      </c>
      <c r="B43" s="436"/>
      <c r="C43" s="436"/>
      <c r="D43" s="436"/>
      <c r="E43" s="436"/>
      <c r="F43" s="436"/>
      <c r="G43" s="436"/>
      <c r="H43" s="436"/>
      <c r="I43" s="437"/>
      <c r="J43" s="437"/>
    </row>
    <row r="44" spans="1:12" s="31" customFormat="1" ht="15" customHeight="1">
      <c r="A44" s="431" t="s">
        <v>1</v>
      </c>
      <c r="B44" s="432"/>
      <c r="C44" s="432"/>
      <c r="D44" s="432"/>
      <c r="E44" s="432"/>
      <c r="F44" s="433"/>
      <c r="G44" s="434"/>
      <c r="H44" s="434"/>
      <c r="I44" s="434"/>
      <c r="J44" s="434"/>
      <c r="K44" s="435"/>
      <c r="L44" s="32"/>
    </row>
    <row r="45" spans="1:12" s="31" customFormat="1" ht="15" customHeight="1">
      <c r="A45" s="421" t="s">
        <v>2</v>
      </c>
      <c r="B45" s="422"/>
      <c r="C45" s="422"/>
      <c r="D45" s="422"/>
      <c r="E45" s="422"/>
      <c r="F45" s="428"/>
      <c r="G45" s="429"/>
      <c r="H45" s="429"/>
      <c r="I45" s="429"/>
      <c r="J45" s="429"/>
      <c r="K45" s="430"/>
      <c r="L45" s="32"/>
    </row>
    <row r="46" spans="1:12" s="31" customFormat="1" ht="15" customHeight="1">
      <c r="A46" s="421" t="s">
        <v>3</v>
      </c>
      <c r="B46" s="422"/>
      <c r="C46" s="422"/>
      <c r="D46" s="422"/>
      <c r="E46" s="422"/>
      <c r="F46" s="424"/>
      <c r="G46" s="424"/>
      <c r="H46" s="424"/>
      <c r="I46" s="424"/>
      <c r="J46" s="424"/>
      <c r="K46" s="425"/>
      <c r="L46" s="32"/>
    </row>
    <row r="47" spans="1:12" s="31" customFormat="1" ht="15" customHeight="1">
      <c r="A47" s="421" t="s">
        <v>4</v>
      </c>
      <c r="B47" s="422"/>
      <c r="C47" s="422"/>
      <c r="D47" s="422"/>
      <c r="E47" s="422"/>
      <c r="F47" s="423"/>
      <c r="G47" s="424"/>
      <c r="H47" s="424"/>
      <c r="I47" s="424"/>
      <c r="J47" s="424"/>
      <c r="K47" s="425"/>
      <c r="L47" s="32"/>
    </row>
    <row r="48" spans="1:12" s="31" customFormat="1" ht="15" customHeight="1">
      <c r="A48" s="426" t="s">
        <v>5</v>
      </c>
      <c r="B48" s="427"/>
      <c r="C48" s="427"/>
      <c r="D48" s="427"/>
      <c r="E48" s="427"/>
      <c r="F48" s="428"/>
      <c r="G48" s="429"/>
      <c r="H48" s="429"/>
      <c r="I48" s="429"/>
      <c r="J48" s="429"/>
      <c r="K48" s="430"/>
      <c r="L48" s="32"/>
    </row>
    <row r="49" spans="1:12" s="31" customFormat="1" ht="15" customHeight="1">
      <c r="A49" s="421" t="s">
        <v>2</v>
      </c>
      <c r="B49" s="422"/>
      <c r="C49" s="422"/>
      <c r="D49" s="422"/>
      <c r="E49" s="422"/>
      <c r="F49" s="428"/>
      <c r="G49" s="429"/>
      <c r="H49" s="429"/>
      <c r="I49" s="429"/>
      <c r="J49" s="429"/>
      <c r="K49" s="430"/>
      <c r="L49" s="32"/>
    </row>
    <row r="50" spans="1:12" s="31" customFormat="1" ht="15" customHeight="1">
      <c r="A50" s="421" t="s">
        <v>3</v>
      </c>
      <c r="B50" s="422"/>
      <c r="C50" s="422"/>
      <c r="D50" s="422"/>
      <c r="E50" s="422"/>
      <c r="F50" s="428"/>
      <c r="G50" s="429"/>
      <c r="H50" s="429"/>
      <c r="I50" s="429"/>
      <c r="J50" s="429"/>
      <c r="K50" s="430"/>
      <c r="L50" s="32"/>
    </row>
    <row r="51" spans="1:12" s="31" customFormat="1" ht="15" customHeight="1" thickBot="1">
      <c r="A51" s="416" t="s">
        <v>4</v>
      </c>
      <c r="B51" s="417"/>
      <c r="C51" s="417"/>
      <c r="D51" s="417"/>
      <c r="E51" s="417"/>
      <c r="F51" s="418"/>
      <c r="G51" s="419"/>
      <c r="H51" s="419"/>
      <c r="I51" s="419"/>
      <c r="J51" s="419"/>
      <c r="K51" s="420"/>
      <c r="L51" s="32"/>
    </row>
    <row r="52" spans="1:12" ht="15">
      <c r="A52" s="57"/>
      <c r="B52" s="57"/>
      <c r="C52" s="63"/>
      <c r="D52" s="57"/>
      <c r="E52" s="57"/>
    </row>
    <row r="76" spans="4:4" ht="15.6">
      <c r="D76" s="64"/>
    </row>
  </sheetData>
  <sheetProtection algorithmName="SHA-512" hashValue="ncx4YxAGBL8DTTU+9lum6521c1DsIkliFNBCYxoSDgqOLff180pByEq9OnNBItBCfdNDiPEflOE6tHlnHv66SQ==" saltValue="QvmG6Dyox36ShGFKHCOrAA==" spinCount="100000" sheet="1" objects="1" scenarios="1" selectLockedCells="1"/>
  <mergeCells count="38">
    <mergeCell ref="A8:E8"/>
    <mergeCell ref="F8:K8"/>
    <mergeCell ref="A9:E9"/>
    <mergeCell ref="F9:K9"/>
    <mergeCell ref="B15:C15"/>
    <mergeCell ref="A10:E10"/>
    <mergeCell ref="F10:K10"/>
    <mergeCell ref="A1:K1"/>
    <mergeCell ref="A2:K2"/>
    <mergeCell ref="A6:E6"/>
    <mergeCell ref="F6:K6"/>
    <mergeCell ref="A7:E7"/>
    <mergeCell ref="F7:K7"/>
    <mergeCell ref="A44:E44"/>
    <mergeCell ref="F44:K44"/>
    <mergeCell ref="A43:J43"/>
    <mergeCell ref="C36:D36"/>
    <mergeCell ref="B18:C18"/>
    <mergeCell ref="B32:C32"/>
    <mergeCell ref="B34:C34"/>
    <mergeCell ref="B24:C24"/>
    <mergeCell ref="B26:C26"/>
    <mergeCell ref="C38:D38"/>
    <mergeCell ref="A41:K41"/>
    <mergeCell ref="A45:E45"/>
    <mergeCell ref="F45:K45"/>
    <mergeCell ref="A46:E46"/>
    <mergeCell ref="F46:K46"/>
    <mergeCell ref="A50:E50"/>
    <mergeCell ref="F50:K50"/>
    <mergeCell ref="A51:E51"/>
    <mergeCell ref="F51:K51"/>
    <mergeCell ref="A47:E47"/>
    <mergeCell ref="F47:K47"/>
    <mergeCell ref="A48:E48"/>
    <mergeCell ref="F48:K48"/>
    <mergeCell ref="A49:E49"/>
    <mergeCell ref="F49:K49"/>
  </mergeCells>
  <phoneticPr fontId="5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BF1058"/>
  <sheetViews>
    <sheetView workbookViewId="0">
      <selection activeCell="I11" sqref="I11"/>
    </sheetView>
  </sheetViews>
  <sheetFormatPr defaultRowHeight="13.2"/>
  <cols>
    <col min="7" max="7" width="6.6640625" customWidth="1"/>
    <col min="8" max="8" width="11.88671875" customWidth="1"/>
    <col min="9" max="10" width="12.6640625" customWidth="1"/>
  </cols>
  <sheetData>
    <row r="1" spans="1:58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310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</row>
    <row r="2" spans="1:58" ht="17.399999999999999">
      <c r="A2" s="200"/>
      <c r="B2" s="200"/>
      <c r="C2" s="200"/>
      <c r="D2" s="200"/>
      <c r="E2" s="200"/>
      <c r="F2" s="200"/>
      <c r="G2" s="200"/>
      <c r="H2" s="200"/>
      <c r="I2" s="198"/>
      <c r="J2" s="198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</row>
    <row r="3" spans="1:58" ht="21.6" thickBot="1">
      <c r="A3" s="24"/>
      <c r="B3" s="24"/>
      <c r="C3" s="24"/>
      <c r="D3" s="24"/>
      <c r="E3" s="24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ht="30.75" customHeight="1" thickBot="1">
      <c r="A4" s="493" t="s">
        <v>276</v>
      </c>
      <c r="B4" s="494"/>
      <c r="C4" s="494"/>
      <c r="D4" s="494"/>
      <c r="E4" s="494"/>
      <c r="F4" s="494"/>
      <c r="G4" s="494"/>
      <c r="H4" s="494"/>
      <c r="I4" s="495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58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1:58" ht="13.8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58" ht="21.75" customHeight="1" thickBot="1">
      <c r="A7" s="62"/>
      <c r="B7" s="62"/>
      <c r="C7" s="62"/>
      <c r="D7" s="62"/>
      <c r="E7" s="62"/>
      <c r="F7" s="62"/>
      <c r="G7" s="62"/>
      <c r="H7" s="62"/>
      <c r="I7" s="314">
        <v>2019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58" ht="13.8" thickBot="1">
      <c r="A8" s="62"/>
      <c r="B8" s="62"/>
      <c r="C8" s="62"/>
      <c r="D8" s="62"/>
      <c r="E8" s="62"/>
      <c r="F8" s="62"/>
      <c r="G8" s="62"/>
      <c r="H8" s="62"/>
      <c r="I8" s="216"/>
      <c r="J8" s="216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1:58" ht="27" thickBot="1">
      <c r="A9" s="62"/>
      <c r="B9" s="62"/>
      <c r="C9" s="62"/>
      <c r="D9" s="62"/>
      <c r="E9" s="62"/>
      <c r="F9" s="62"/>
      <c r="G9" s="62"/>
      <c r="H9" s="62"/>
      <c r="I9" s="283" t="s">
        <v>85</v>
      </c>
      <c r="J9" s="62"/>
      <c r="K9" s="62"/>
      <c r="L9" s="655" t="s">
        <v>172</v>
      </c>
      <c r="M9" s="655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</row>
    <row r="10" spans="1:58" ht="15.75" customHeight="1" thickBot="1">
      <c r="A10" s="710" t="s">
        <v>255</v>
      </c>
      <c r="B10" s="711"/>
      <c r="C10" s="711"/>
      <c r="D10" s="711"/>
      <c r="E10" s="711"/>
      <c r="F10" s="711"/>
      <c r="G10" s="711"/>
      <c r="H10" s="711"/>
      <c r="I10" s="71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</row>
    <row r="11" spans="1:58" ht="15" customHeight="1">
      <c r="A11" s="708" t="s">
        <v>183</v>
      </c>
      <c r="B11" s="709"/>
      <c r="C11" s="709"/>
      <c r="D11" s="709"/>
      <c r="E11" s="709"/>
      <c r="F11" s="709"/>
      <c r="G11" s="709"/>
      <c r="H11" s="709"/>
      <c r="I11" s="217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</row>
    <row r="12" spans="1:58" ht="15" customHeight="1">
      <c r="A12" s="501" t="s">
        <v>184</v>
      </c>
      <c r="B12" s="701"/>
      <c r="C12" s="701"/>
      <c r="D12" s="701"/>
      <c r="E12" s="701"/>
      <c r="F12" s="701"/>
      <c r="G12" s="701"/>
      <c r="H12" s="701"/>
      <c r="I12" s="218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</row>
    <row r="13" spans="1:58" ht="15" customHeight="1">
      <c r="A13" s="501" t="s">
        <v>185</v>
      </c>
      <c r="B13" s="701"/>
      <c r="C13" s="701"/>
      <c r="D13" s="701"/>
      <c r="E13" s="701"/>
      <c r="F13" s="701"/>
      <c r="G13" s="701"/>
      <c r="H13" s="701"/>
      <c r="I13" s="218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</row>
    <row r="14" spans="1:58" ht="15" customHeight="1">
      <c r="A14" s="501" t="s">
        <v>202</v>
      </c>
      <c r="B14" s="701"/>
      <c r="C14" s="701"/>
      <c r="D14" s="701"/>
      <c r="E14" s="701"/>
      <c r="F14" s="701"/>
      <c r="G14" s="701"/>
      <c r="H14" s="701"/>
      <c r="I14" s="218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</row>
    <row r="15" spans="1:58" ht="15" customHeight="1">
      <c r="A15" s="501" t="s">
        <v>186</v>
      </c>
      <c r="B15" s="701"/>
      <c r="C15" s="701"/>
      <c r="D15" s="701"/>
      <c r="E15" s="701"/>
      <c r="F15" s="701"/>
      <c r="G15" s="701"/>
      <c r="H15" s="701"/>
      <c r="I15" s="218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58" ht="15" customHeight="1">
      <c r="A16" s="501" t="s">
        <v>180</v>
      </c>
      <c r="B16" s="701"/>
      <c r="C16" s="701"/>
      <c r="D16" s="701"/>
      <c r="E16" s="701"/>
      <c r="F16" s="701"/>
      <c r="G16" s="701"/>
      <c r="H16" s="701"/>
      <c r="I16" s="218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8" ht="15" customHeight="1">
      <c r="A17" s="501" t="s">
        <v>181</v>
      </c>
      <c r="B17" s="701"/>
      <c r="C17" s="701"/>
      <c r="D17" s="701"/>
      <c r="E17" s="701"/>
      <c r="F17" s="701"/>
      <c r="G17" s="701"/>
      <c r="H17" s="701"/>
      <c r="I17" s="218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8" ht="15" customHeight="1" thickBot="1">
      <c r="A18" s="703" t="s">
        <v>258</v>
      </c>
      <c r="B18" s="704"/>
      <c r="C18" s="704"/>
      <c r="D18" s="704"/>
      <c r="E18" s="704"/>
      <c r="F18" s="704"/>
      <c r="G18" s="704"/>
      <c r="H18" s="704"/>
      <c r="I18" s="219">
        <f>+I11+I12+I13+I14+I15+I16+I17</f>
        <v>0</v>
      </c>
      <c r="J18" s="62"/>
      <c r="K18" s="62"/>
      <c r="L18" s="195" t="str">
        <f>IF('3. Info patrimoniali V.M. '!M19-'9. OICR'!I18=0,"0","errore")</f>
        <v>0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58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</row>
    <row r="20" spans="1:58" ht="13.8" thickBot="1">
      <c r="A20" s="220" t="s">
        <v>182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</row>
    <row r="21" spans="1:58" ht="39.75" customHeight="1" thickBot="1">
      <c r="A21" s="705"/>
      <c r="B21" s="706"/>
      <c r="C21" s="706"/>
      <c r="D21" s="706"/>
      <c r="E21" s="706"/>
      <c r="F21" s="706"/>
      <c r="G21" s="706"/>
      <c r="H21" s="706"/>
      <c r="I21" s="70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58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</row>
    <row r="23" spans="1:58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</row>
    <row r="24" spans="1:58" ht="14.4" thickBot="1">
      <c r="A24" s="696" t="s">
        <v>313</v>
      </c>
      <c r="B24" s="630"/>
      <c r="C24" s="630"/>
      <c r="D24" s="630"/>
      <c r="E24" s="630"/>
      <c r="F24" s="630"/>
      <c r="G24" s="630"/>
      <c r="H24" s="630"/>
      <c r="I24" s="630"/>
      <c r="J24" s="31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</row>
    <row r="25" spans="1:58" ht="15" customHeight="1">
      <c r="A25" s="503" t="s">
        <v>187</v>
      </c>
      <c r="B25" s="702"/>
      <c r="C25" s="702"/>
      <c r="D25" s="702"/>
      <c r="E25" s="702"/>
      <c r="F25" s="702"/>
      <c r="G25" s="702"/>
      <c r="H25" s="702"/>
      <c r="I25" s="208"/>
      <c r="J25" s="62"/>
      <c r="K25" s="62"/>
      <c r="L25" s="245" t="str">
        <f>IF('3. Info patrimoniali V.M. '!M21-I25=0,"0","errore")</f>
        <v>0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1:58" ht="15" customHeight="1">
      <c r="A26" s="474" t="s">
        <v>203</v>
      </c>
      <c r="B26" s="698"/>
      <c r="C26" s="698"/>
      <c r="D26" s="698"/>
      <c r="E26" s="698"/>
      <c r="F26" s="698"/>
      <c r="G26" s="698"/>
      <c r="H26" s="698"/>
      <c r="I26" s="29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8" ht="15" customHeight="1">
      <c r="A27" s="474" t="s">
        <v>308</v>
      </c>
      <c r="B27" s="698"/>
      <c r="C27" s="698"/>
      <c r="D27" s="698"/>
      <c r="E27" s="698"/>
      <c r="F27" s="698"/>
      <c r="G27" s="698"/>
      <c r="H27" s="698"/>
      <c r="I27" s="29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</row>
    <row r="28" spans="1:58" ht="15" customHeight="1">
      <c r="A28" s="474" t="s">
        <v>79</v>
      </c>
      <c r="B28" s="698"/>
      <c r="C28" s="698"/>
      <c r="D28" s="698"/>
      <c r="E28" s="698"/>
      <c r="F28" s="698"/>
      <c r="G28" s="698"/>
      <c r="H28" s="698"/>
      <c r="I28" s="29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</row>
    <row r="29" spans="1:58" ht="15" customHeight="1">
      <c r="A29" s="474" t="s">
        <v>179</v>
      </c>
      <c r="B29" s="698"/>
      <c r="C29" s="698"/>
      <c r="D29" s="698"/>
      <c r="E29" s="698"/>
      <c r="F29" s="698"/>
      <c r="G29" s="698"/>
      <c r="H29" s="698"/>
      <c r="I29" s="29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</row>
    <row r="30" spans="1:58" ht="15" customHeight="1" thickBot="1">
      <c r="A30" s="699" t="s">
        <v>314</v>
      </c>
      <c r="B30" s="700"/>
      <c r="C30" s="700"/>
      <c r="D30" s="700"/>
      <c r="E30" s="700"/>
      <c r="F30" s="700"/>
      <c r="G30" s="700"/>
      <c r="H30" s="700"/>
      <c r="I30" s="82">
        <f>+I25+I26+I27+I28+I29</f>
        <v>0</v>
      </c>
      <c r="J30" s="62"/>
      <c r="K30" s="62"/>
      <c r="L30" s="195" t="str">
        <f>IF('3. Info patrimoniali V.M. '!M20-'9. OICR'!I30=0,"0","errore")</f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</row>
    <row r="31" spans="1:58">
      <c r="A31" s="115"/>
      <c r="B31" s="115"/>
      <c r="C31" s="115"/>
      <c r="D31" s="115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</row>
    <row r="32" spans="1:58" ht="13.8" thickBot="1">
      <c r="A32" s="114" t="s">
        <v>182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</row>
    <row r="33" spans="1:58" ht="39" customHeight="1" thickBot="1">
      <c r="A33" s="617"/>
      <c r="B33" s="618"/>
      <c r="C33" s="618"/>
      <c r="D33" s="618"/>
      <c r="E33" s="618"/>
      <c r="F33" s="618"/>
      <c r="G33" s="618"/>
      <c r="H33" s="618"/>
      <c r="I33" s="619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</row>
    <row r="34" spans="1:58" ht="18.75" customHeight="1" thickBo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</row>
    <row r="35" spans="1:58" ht="21.75" customHeight="1" thickBot="1">
      <c r="A35" s="62"/>
      <c r="B35" s="62"/>
      <c r="C35" s="62"/>
      <c r="D35" s="62"/>
      <c r="E35" s="62"/>
      <c r="F35" s="62"/>
      <c r="G35" s="62"/>
      <c r="H35" s="714">
        <v>2019</v>
      </c>
      <c r="I35" s="715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</row>
    <row r="36" spans="1:58" ht="10.5" customHeight="1" thickBot="1">
      <c r="A36" s="62"/>
      <c r="B36" s="62"/>
      <c r="C36" s="62"/>
      <c r="D36" s="62"/>
      <c r="E36" s="62"/>
      <c r="F36" s="62"/>
      <c r="G36" s="62"/>
      <c r="H36" s="62"/>
      <c r="I36" s="114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</row>
    <row r="37" spans="1:58" ht="25.5" customHeight="1" thickBot="1">
      <c r="A37" s="62"/>
      <c r="B37" s="62"/>
      <c r="C37" s="62"/>
      <c r="D37" s="62"/>
      <c r="E37" s="62"/>
      <c r="F37" s="62"/>
      <c r="G37" s="62"/>
      <c r="H37" s="716" t="s">
        <v>85</v>
      </c>
      <c r="I37" s="717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</row>
    <row r="38" spans="1:58" ht="9.75" customHeight="1" thickBot="1">
      <c r="A38" s="62"/>
      <c r="B38" s="62"/>
      <c r="C38" s="62"/>
      <c r="D38" s="62"/>
      <c r="E38" s="62"/>
      <c r="F38" s="62"/>
      <c r="G38" s="62"/>
      <c r="H38" s="62"/>
      <c r="I38" s="315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</row>
    <row r="39" spans="1:58" ht="26.25" customHeight="1" thickBot="1">
      <c r="A39" s="62"/>
      <c r="B39" s="62"/>
      <c r="C39" s="62"/>
      <c r="D39" s="62"/>
      <c r="E39" s="62"/>
      <c r="F39" s="62"/>
      <c r="G39" s="62"/>
      <c r="H39" s="332" t="s">
        <v>255</v>
      </c>
      <c r="I39" s="338" t="s">
        <v>316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</row>
    <row r="40" spans="1:58" ht="18.75" customHeight="1" thickBot="1">
      <c r="A40" s="697" t="s">
        <v>278</v>
      </c>
      <c r="B40" s="697"/>
      <c r="C40" s="697"/>
      <c r="D40" s="697"/>
      <c r="E40" s="697"/>
      <c r="F40" s="697"/>
      <c r="G40" s="697"/>
      <c r="H40" s="697"/>
      <c r="I40" s="69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</row>
    <row r="41" spans="1:58" ht="15" customHeight="1">
      <c r="A41" s="503" t="s">
        <v>14</v>
      </c>
      <c r="B41" s="504"/>
      <c r="C41" s="504"/>
      <c r="D41" s="504"/>
      <c r="E41" s="504"/>
      <c r="F41" s="504"/>
      <c r="G41" s="504"/>
      <c r="H41" s="144"/>
      <c r="I41" s="208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</row>
    <row r="42" spans="1:58" ht="15" customHeight="1">
      <c r="A42" s="474" t="s">
        <v>256</v>
      </c>
      <c r="B42" s="475"/>
      <c r="C42" s="475"/>
      <c r="D42" s="475"/>
      <c r="E42" s="475"/>
      <c r="F42" s="475"/>
      <c r="G42" s="475"/>
      <c r="H42" s="290"/>
      <c r="I42" s="291"/>
      <c r="J42" s="62"/>
      <c r="K42" s="62"/>
      <c r="L42" s="276" t="str">
        <f>IF(H42-'10. OICVM#TDE'!G20-'10. OICVM#TDE'!H20=0,"0","errore")</f>
        <v>0</v>
      </c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</row>
    <row r="43" spans="1:58" ht="15" customHeight="1">
      <c r="A43" s="501" t="s">
        <v>30</v>
      </c>
      <c r="B43" s="502"/>
      <c r="C43" s="502"/>
      <c r="D43" s="502"/>
      <c r="E43" s="502"/>
      <c r="F43" s="502"/>
      <c r="G43" s="502"/>
      <c r="H43" s="290"/>
      <c r="I43" s="291"/>
      <c r="J43" s="62"/>
      <c r="K43" s="62"/>
      <c r="L43" s="285" t="str">
        <f>IF(H43-'11. OICVM#TCA'!G19=0,"0","errore")</f>
        <v>0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</row>
    <row r="44" spans="1:58" ht="15" customHeight="1">
      <c r="A44" s="501" t="s">
        <v>255</v>
      </c>
      <c r="B44" s="502"/>
      <c r="C44" s="502"/>
      <c r="D44" s="502"/>
      <c r="E44" s="502"/>
      <c r="F44" s="502"/>
      <c r="G44" s="502"/>
      <c r="H44" s="290"/>
      <c r="I44" s="291"/>
      <c r="J44" s="62"/>
      <c r="K44" s="62"/>
      <c r="L44" s="33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</row>
    <row r="45" spans="1:58" ht="15" customHeight="1">
      <c r="A45" s="501" t="s">
        <v>317</v>
      </c>
      <c r="B45" s="502"/>
      <c r="C45" s="502"/>
      <c r="D45" s="502"/>
      <c r="E45" s="502"/>
      <c r="F45" s="502"/>
      <c r="G45" s="502"/>
      <c r="H45" s="383"/>
      <c r="I45" s="291"/>
      <c r="J45" s="62"/>
      <c r="K45" s="62"/>
      <c r="L45" s="331"/>
      <c r="M45" s="33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</row>
    <row r="46" spans="1:58" ht="15" customHeight="1">
      <c r="A46" s="501" t="s">
        <v>16</v>
      </c>
      <c r="B46" s="502"/>
      <c r="C46" s="502"/>
      <c r="D46" s="502"/>
      <c r="E46" s="502"/>
      <c r="F46" s="502"/>
      <c r="G46" s="502"/>
      <c r="H46" s="383"/>
      <c r="I46" s="291"/>
      <c r="J46" s="62"/>
      <c r="K46" s="62"/>
      <c r="L46" s="302"/>
      <c r="M46" s="327" t="str">
        <f>IF(I46-'13. F. IMM'!H18=0,"0","errore")</f>
        <v>0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</row>
    <row r="47" spans="1:58" ht="15" customHeight="1">
      <c r="A47" s="501" t="s">
        <v>206</v>
      </c>
      <c r="B47" s="502"/>
      <c r="C47" s="502"/>
      <c r="D47" s="502"/>
      <c r="E47" s="502"/>
      <c r="F47" s="502"/>
      <c r="G47" s="502"/>
      <c r="H47" s="290"/>
      <c r="I47" s="29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</row>
    <row r="48" spans="1:58" ht="15" customHeight="1">
      <c r="A48" s="722" t="s">
        <v>254</v>
      </c>
      <c r="B48" s="723"/>
      <c r="C48" s="723"/>
      <c r="D48" s="723"/>
      <c r="E48" s="723"/>
      <c r="F48" s="723"/>
      <c r="G48" s="723"/>
      <c r="H48" s="318">
        <f>+H41+H42+H43+H44+H47</f>
        <v>0</v>
      </c>
      <c r="I48" s="320">
        <f>+I41+I42+I43+I44+I45+I46+I47</f>
        <v>0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</row>
    <row r="49" spans="1:58" ht="15" customHeight="1">
      <c r="A49" s="718" t="s">
        <v>279</v>
      </c>
      <c r="B49" s="719"/>
      <c r="C49" s="719"/>
      <c r="D49" s="719"/>
      <c r="E49" s="719"/>
      <c r="F49" s="719"/>
      <c r="G49" s="719"/>
      <c r="H49" s="290"/>
      <c r="I49" s="291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</row>
    <row r="50" spans="1:58" ht="15" customHeight="1" thickBot="1">
      <c r="A50" s="720" t="s">
        <v>301</v>
      </c>
      <c r="B50" s="721"/>
      <c r="C50" s="721"/>
      <c r="D50" s="721"/>
      <c r="E50" s="721"/>
      <c r="F50" s="721"/>
      <c r="G50" s="721"/>
      <c r="H50" s="183">
        <f>H48-H49</f>
        <v>0</v>
      </c>
      <c r="I50" s="82">
        <f>I48-I49</f>
        <v>0</v>
      </c>
      <c r="J50" s="62"/>
      <c r="K50" s="62"/>
      <c r="L50" s="351" t="str">
        <f>IF(H50-'3. Info patrimoniali V.M. '!M19=0,"0","errore")</f>
        <v>0</v>
      </c>
      <c r="M50" s="351" t="str">
        <f>IF(I50-'3. Info patrimoniali V.M. '!M21=0,"0","errore")</f>
        <v>0</v>
      </c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</row>
    <row r="51" spans="1:58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</row>
    <row r="52" spans="1:58" ht="13.5" customHeight="1" thickBot="1">
      <c r="A52" s="713" t="s">
        <v>277</v>
      </c>
      <c r="B52" s="713"/>
      <c r="C52" s="713"/>
      <c r="D52" s="713"/>
      <c r="E52" s="713"/>
      <c r="F52" s="713"/>
      <c r="G52" s="713"/>
      <c r="H52" s="713"/>
      <c r="I52" s="713"/>
      <c r="J52" s="319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</row>
    <row r="53" spans="1:58" ht="51" customHeight="1" thickBot="1">
      <c r="A53" s="445"/>
      <c r="B53" s="446"/>
      <c r="C53" s="446"/>
      <c r="D53" s="446"/>
      <c r="E53" s="446"/>
      <c r="F53" s="446"/>
      <c r="G53" s="446"/>
      <c r="H53" s="446"/>
      <c r="I53" s="447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</row>
    <row r="54" spans="1:58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</row>
    <row r="55" spans="1:58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</row>
    <row r="56" spans="1:58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</row>
    <row r="57" spans="1:58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</row>
    <row r="58" spans="1:58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</row>
    <row r="59" spans="1:58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</row>
    <row r="60" spans="1:58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</row>
    <row r="61" spans="1:58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</row>
    <row r="62" spans="1:58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58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</row>
    <row r="64" spans="1:58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</row>
    <row r="65" spans="1:58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</row>
    <row r="66" spans="1:58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</row>
    <row r="67" spans="1:58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</row>
    <row r="68" spans="1:58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</row>
    <row r="69" spans="1:58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</row>
    <row r="70" spans="1:58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</row>
    <row r="71" spans="1:58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</row>
    <row r="72" spans="1:58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</row>
    <row r="73" spans="1:58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</row>
    <row r="74" spans="1:58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</row>
    <row r="75" spans="1:58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</row>
    <row r="76" spans="1:58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</row>
    <row r="77" spans="1:58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</row>
    <row r="78" spans="1:58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</row>
    <row r="79" spans="1:58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</row>
    <row r="80" spans="1:58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</row>
    <row r="81" spans="1:58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</row>
    <row r="82" spans="1:58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</row>
    <row r="83" spans="1:58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</row>
    <row r="84" spans="1:58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</row>
    <row r="85" spans="1:58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</row>
    <row r="86" spans="1:58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</row>
    <row r="87" spans="1:58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</row>
    <row r="88" spans="1:58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</row>
    <row r="89" spans="1:58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</row>
    <row r="90" spans="1:58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</row>
    <row r="91" spans="1:58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</row>
    <row r="92" spans="1:58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</row>
    <row r="93" spans="1:58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</row>
    <row r="94" spans="1:58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</row>
    <row r="95" spans="1:58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</row>
    <row r="96" spans="1:58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</row>
    <row r="97" spans="1:58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</row>
    <row r="98" spans="1:58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</row>
    <row r="99" spans="1:58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</row>
    <row r="100" spans="1:58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</row>
    <row r="101" spans="1:58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</row>
    <row r="102" spans="1:58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</row>
    <row r="103" spans="1:58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</row>
    <row r="104" spans="1:58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</row>
    <row r="105" spans="1:58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</row>
    <row r="106" spans="1:58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</row>
    <row r="107" spans="1:58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</row>
    <row r="108" spans="1:58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</row>
    <row r="109" spans="1:58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</row>
    <row r="110" spans="1:58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</row>
    <row r="111" spans="1:58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</row>
    <row r="112" spans="1:58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</row>
    <row r="113" spans="1:58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</row>
    <row r="114" spans="1:58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</row>
    <row r="115" spans="1:58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</row>
    <row r="116" spans="1:58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</row>
    <row r="117" spans="1:58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</row>
    <row r="118" spans="1:58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</row>
    <row r="119" spans="1:58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</row>
    <row r="120" spans="1:58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</row>
    <row r="121" spans="1:58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</row>
    <row r="122" spans="1:58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</row>
    <row r="123" spans="1:58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</row>
    <row r="124" spans="1:58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</row>
    <row r="125" spans="1:58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</row>
    <row r="126" spans="1:58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</row>
    <row r="127" spans="1:58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</row>
    <row r="128" spans="1:58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</row>
    <row r="129" spans="1:58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</row>
    <row r="130" spans="1:58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</row>
    <row r="131" spans="1:58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</row>
    <row r="132" spans="1:58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</row>
    <row r="133" spans="1:58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</row>
    <row r="134" spans="1:58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</row>
    <row r="135" spans="1:58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</row>
    <row r="136" spans="1:58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</row>
    <row r="137" spans="1:58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</row>
    <row r="138" spans="1:58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</row>
    <row r="139" spans="1:58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</row>
    <row r="140" spans="1:58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</row>
    <row r="141" spans="1:58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</row>
    <row r="142" spans="1:58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</row>
    <row r="143" spans="1:58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</row>
    <row r="144" spans="1:58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</row>
    <row r="145" spans="1:58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</row>
    <row r="146" spans="1:58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</row>
    <row r="147" spans="1:58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</row>
    <row r="148" spans="1:58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</row>
    <row r="149" spans="1:58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</row>
    <row r="150" spans="1:58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</row>
    <row r="151" spans="1:58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</row>
    <row r="152" spans="1:58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</row>
    <row r="153" spans="1:58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</row>
    <row r="154" spans="1:58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</row>
    <row r="155" spans="1:58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</row>
    <row r="156" spans="1:58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</row>
    <row r="157" spans="1:58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</row>
    <row r="158" spans="1:58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</row>
    <row r="159" spans="1:58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</row>
    <row r="160" spans="1:58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</row>
    <row r="161" spans="1:58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</row>
    <row r="162" spans="1:58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</row>
    <row r="163" spans="1:58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</row>
    <row r="164" spans="1:58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</row>
    <row r="165" spans="1:58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</row>
    <row r="166" spans="1:58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</row>
    <row r="167" spans="1:58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</row>
    <row r="168" spans="1:58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</row>
    <row r="169" spans="1:58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</row>
    <row r="170" spans="1:58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</row>
    <row r="171" spans="1:58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</row>
    <row r="172" spans="1:58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</row>
    <row r="173" spans="1:58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</row>
    <row r="174" spans="1:58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</row>
    <row r="175" spans="1:58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</row>
    <row r="176" spans="1:58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</row>
    <row r="177" spans="1:58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</row>
    <row r="178" spans="1:58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</row>
    <row r="179" spans="1:58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</row>
    <row r="180" spans="1:58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</row>
    <row r="181" spans="1:58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</row>
    <row r="182" spans="1:58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</row>
    <row r="183" spans="1:58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</row>
    <row r="184" spans="1:58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</row>
    <row r="185" spans="1:58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</row>
    <row r="186" spans="1:58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</row>
    <row r="187" spans="1:58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</row>
    <row r="188" spans="1:58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</row>
    <row r="189" spans="1:58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</row>
    <row r="190" spans="1:58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</row>
    <row r="191" spans="1:58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</row>
    <row r="192" spans="1:58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</row>
    <row r="193" spans="1:58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</row>
    <row r="194" spans="1:58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</row>
    <row r="195" spans="1:58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</row>
    <row r="196" spans="1:58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</row>
    <row r="197" spans="1:58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</row>
    <row r="198" spans="1:58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</row>
    <row r="199" spans="1:58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</row>
    <row r="200" spans="1:58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</row>
    <row r="201" spans="1:58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</row>
    <row r="202" spans="1:58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</row>
    <row r="203" spans="1:58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</row>
    <row r="204" spans="1:58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</row>
    <row r="205" spans="1:58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</row>
    <row r="206" spans="1:58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</row>
    <row r="207" spans="1:58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</row>
    <row r="208" spans="1:58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</row>
    <row r="209" spans="1:58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</row>
    <row r="210" spans="1:58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</row>
    <row r="211" spans="1:58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</row>
    <row r="212" spans="1:58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</row>
    <row r="213" spans="1:58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</row>
    <row r="214" spans="1:58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</row>
    <row r="215" spans="1:58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</row>
    <row r="216" spans="1:58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</row>
    <row r="217" spans="1:58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</row>
    <row r="218" spans="1:58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</row>
    <row r="219" spans="1:58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</row>
    <row r="220" spans="1:58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</row>
    <row r="221" spans="1:58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</row>
    <row r="222" spans="1:58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</row>
    <row r="223" spans="1:58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</row>
    <row r="224" spans="1:58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</row>
    <row r="225" spans="1:58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</row>
    <row r="226" spans="1:58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</row>
    <row r="227" spans="1:58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</row>
    <row r="228" spans="1:58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</row>
    <row r="229" spans="1:58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</row>
    <row r="230" spans="1:58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</row>
    <row r="231" spans="1:58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</row>
    <row r="232" spans="1:58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</row>
    <row r="233" spans="1:58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</row>
    <row r="234" spans="1:58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</row>
    <row r="235" spans="1:58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</row>
    <row r="236" spans="1:58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</row>
    <row r="237" spans="1:58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</row>
    <row r="238" spans="1:58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</row>
    <row r="239" spans="1:58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</row>
    <row r="240" spans="1:58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</row>
    <row r="241" spans="1:58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</row>
    <row r="242" spans="1:58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</row>
    <row r="243" spans="1:58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</row>
    <row r="244" spans="1:58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</row>
    <row r="245" spans="1:58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</row>
    <row r="246" spans="1:58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</row>
    <row r="247" spans="1:58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</row>
    <row r="248" spans="1:58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</row>
    <row r="249" spans="1:58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</row>
    <row r="250" spans="1:58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</row>
    <row r="251" spans="1:58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</row>
    <row r="252" spans="1:58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</row>
    <row r="253" spans="1:58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</row>
    <row r="254" spans="1:58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</row>
    <row r="255" spans="1:58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</row>
    <row r="256" spans="1:58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</row>
    <row r="257" spans="1:58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</row>
    <row r="258" spans="1:58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</row>
    <row r="259" spans="1:58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</row>
    <row r="260" spans="1:58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</row>
    <row r="261" spans="1:58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</row>
    <row r="262" spans="1:58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</row>
    <row r="263" spans="1:58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</row>
    <row r="264" spans="1:58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</row>
    <row r="265" spans="1:58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</row>
    <row r="266" spans="1:58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</row>
    <row r="267" spans="1:58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</row>
    <row r="268" spans="1:58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</row>
    <row r="269" spans="1:58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</row>
    <row r="270" spans="1:58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</row>
    <row r="271" spans="1:58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</row>
    <row r="272" spans="1:58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</row>
    <row r="273" spans="1:58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</row>
    <row r="274" spans="1:58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</row>
    <row r="275" spans="1:58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</row>
    <row r="276" spans="1:58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</row>
    <row r="277" spans="1:58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</row>
    <row r="278" spans="1:58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</row>
    <row r="279" spans="1:58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</row>
    <row r="280" spans="1:58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</row>
    <row r="281" spans="1:58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</row>
    <row r="282" spans="1:58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</row>
    <row r="283" spans="1:58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</row>
    <row r="284" spans="1:58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</row>
    <row r="285" spans="1:58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</row>
    <row r="286" spans="1:58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</row>
    <row r="287" spans="1:58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</row>
    <row r="288" spans="1:58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</row>
    <row r="289" spans="1:58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</row>
    <row r="290" spans="1:58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</row>
    <row r="291" spans="1:58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</row>
    <row r="292" spans="1:58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</row>
    <row r="293" spans="1:58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</row>
    <row r="294" spans="1:58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</row>
    <row r="295" spans="1:58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</row>
    <row r="296" spans="1:58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</row>
    <row r="297" spans="1:58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</row>
    <row r="298" spans="1:58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</row>
    <row r="299" spans="1:58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</row>
    <row r="300" spans="1:58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</row>
    <row r="301" spans="1:58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</row>
    <row r="302" spans="1:58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</row>
    <row r="303" spans="1:58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</row>
    <row r="304" spans="1:58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</row>
    <row r="305" spans="1:58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</row>
    <row r="306" spans="1:58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</row>
    <row r="307" spans="1:58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</row>
    <row r="308" spans="1:58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</row>
    <row r="309" spans="1:58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</row>
    <row r="310" spans="1:58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</row>
    <row r="311" spans="1:58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</row>
    <row r="312" spans="1:58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</row>
    <row r="313" spans="1:58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</row>
    <row r="314" spans="1:58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</row>
    <row r="315" spans="1:58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</row>
    <row r="316" spans="1:58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</row>
    <row r="317" spans="1:58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</row>
    <row r="318" spans="1:58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</row>
    <row r="319" spans="1:58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</row>
    <row r="320" spans="1:58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</row>
    <row r="321" spans="1:58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</row>
    <row r="322" spans="1:58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</row>
    <row r="323" spans="1:58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</row>
    <row r="324" spans="1:58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</row>
    <row r="325" spans="1:58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</row>
    <row r="326" spans="1:58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</row>
    <row r="327" spans="1:58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</row>
    <row r="328" spans="1:58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</row>
    <row r="329" spans="1:58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</row>
    <row r="330" spans="1:58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</row>
    <row r="331" spans="1:58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</row>
    <row r="332" spans="1:58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</row>
    <row r="333" spans="1:58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</row>
    <row r="334" spans="1:58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</row>
    <row r="335" spans="1:58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</row>
    <row r="336" spans="1:58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</row>
    <row r="337" spans="1:58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</row>
    <row r="338" spans="1:58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</row>
    <row r="339" spans="1:58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</row>
    <row r="340" spans="1:58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</row>
    <row r="341" spans="1:58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</row>
    <row r="342" spans="1:58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</row>
    <row r="343" spans="1:58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</row>
    <row r="344" spans="1:58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</row>
    <row r="345" spans="1:58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</row>
    <row r="346" spans="1:58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</row>
    <row r="347" spans="1:58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</row>
    <row r="348" spans="1:58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</row>
    <row r="349" spans="1:58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</row>
    <row r="350" spans="1:58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</row>
    <row r="351" spans="1:58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</row>
    <row r="352" spans="1:58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</row>
    <row r="353" spans="1:58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</row>
    <row r="354" spans="1:58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</row>
    <row r="355" spans="1:58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</row>
    <row r="356" spans="1:58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</row>
    <row r="357" spans="1:58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</row>
    <row r="358" spans="1:58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</row>
    <row r="359" spans="1:58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</row>
    <row r="360" spans="1:58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</row>
    <row r="361" spans="1:58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</row>
    <row r="362" spans="1:58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</row>
    <row r="363" spans="1:58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</row>
    <row r="364" spans="1:58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</row>
    <row r="365" spans="1:58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</row>
    <row r="366" spans="1:58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</row>
    <row r="367" spans="1:58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</row>
    <row r="368" spans="1:58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</row>
    <row r="369" spans="1:58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</row>
    <row r="370" spans="1:58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</row>
    <row r="371" spans="1:58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</row>
    <row r="372" spans="1:58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</row>
    <row r="373" spans="1:58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</row>
    <row r="374" spans="1:58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</row>
    <row r="375" spans="1:58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</row>
    <row r="376" spans="1:58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</row>
    <row r="377" spans="1:58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</row>
    <row r="378" spans="1:58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</row>
    <row r="379" spans="1:58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</row>
    <row r="380" spans="1:58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</row>
    <row r="381" spans="1:58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</row>
    <row r="382" spans="1:58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</row>
    <row r="383" spans="1:58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</row>
    <row r="384" spans="1:58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</row>
    <row r="385" spans="1:58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</row>
    <row r="386" spans="1:58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</row>
    <row r="387" spans="1:58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</row>
    <row r="388" spans="1:58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</row>
    <row r="389" spans="1:58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</row>
    <row r="390" spans="1:58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</row>
    <row r="391" spans="1:58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</row>
    <row r="392" spans="1:58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</row>
    <row r="393" spans="1:58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</row>
    <row r="394" spans="1:58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</row>
    <row r="395" spans="1:58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</row>
    <row r="396" spans="1:58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</row>
    <row r="397" spans="1:58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</row>
    <row r="398" spans="1:58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</row>
    <row r="399" spans="1:58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</row>
    <row r="400" spans="1:58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</row>
    <row r="401" spans="1:58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</row>
    <row r="402" spans="1:58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</row>
    <row r="403" spans="1:58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</row>
    <row r="404" spans="1:58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</row>
    <row r="405" spans="1:58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</row>
    <row r="406" spans="1:58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</row>
    <row r="407" spans="1:58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</row>
    <row r="408" spans="1:58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</row>
    <row r="409" spans="1:58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</row>
    <row r="410" spans="1:58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</row>
    <row r="411" spans="1:58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</row>
    <row r="412" spans="1:58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</row>
    <row r="413" spans="1:58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</row>
    <row r="414" spans="1:58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</row>
    <row r="415" spans="1:58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</row>
    <row r="416" spans="1:58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</row>
    <row r="417" spans="1:58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</row>
    <row r="418" spans="1:58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</row>
    <row r="419" spans="1:58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</row>
    <row r="420" spans="1:58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</row>
    <row r="421" spans="1:58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</row>
    <row r="422" spans="1:58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</row>
    <row r="423" spans="1:58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</row>
    <row r="424" spans="1:58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</row>
    <row r="425" spans="1:58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</row>
    <row r="426" spans="1:58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</row>
    <row r="427" spans="1:58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</row>
    <row r="428" spans="1:58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</row>
    <row r="429" spans="1:58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</row>
    <row r="430" spans="1:58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</row>
    <row r="431" spans="1:58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</row>
    <row r="432" spans="1:58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</row>
    <row r="433" spans="1:58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</row>
    <row r="434" spans="1:58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</row>
    <row r="435" spans="1:58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</row>
    <row r="436" spans="1:58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</row>
    <row r="437" spans="1:58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</row>
    <row r="438" spans="1:58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</row>
    <row r="439" spans="1:58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</row>
    <row r="440" spans="1:58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</row>
    <row r="441" spans="1:58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</row>
    <row r="442" spans="1:58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</row>
    <row r="443" spans="1:58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</row>
    <row r="444" spans="1:58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</row>
    <row r="445" spans="1:58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</row>
    <row r="446" spans="1:58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</row>
    <row r="447" spans="1:58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</row>
    <row r="448" spans="1:58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</row>
    <row r="449" spans="1:58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</row>
    <row r="450" spans="1:58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</row>
    <row r="451" spans="1:58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</row>
    <row r="452" spans="1:58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</row>
    <row r="453" spans="1:58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</row>
    <row r="454" spans="1:58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</row>
    <row r="455" spans="1:58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</row>
    <row r="456" spans="1:58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</row>
    <row r="457" spans="1:58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</row>
    <row r="458" spans="1:58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</row>
    <row r="459" spans="1:58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</row>
    <row r="460" spans="1:58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</row>
    <row r="461" spans="1:58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</row>
    <row r="462" spans="1:58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</row>
    <row r="463" spans="1:58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</row>
    <row r="464" spans="1:58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</row>
    <row r="465" spans="1:58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</row>
    <row r="466" spans="1:58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</row>
    <row r="467" spans="1:58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</row>
    <row r="468" spans="1:58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</row>
    <row r="469" spans="1:58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</row>
    <row r="470" spans="1:58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</row>
    <row r="471" spans="1:58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</row>
    <row r="472" spans="1:58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</row>
    <row r="473" spans="1:58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</row>
    <row r="474" spans="1:58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</row>
    <row r="475" spans="1:58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</row>
    <row r="476" spans="1:58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</row>
    <row r="477" spans="1:58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</row>
    <row r="478" spans="1:58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</row>
    <row r="479" spans="1:58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</row>
    <row r="480" spans="1:58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</row>
    <row r="481" spans="1:58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</row>
    <row r="482" spans="1:58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</row>
    <row r="483" spans="1:58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</row>
    <row r="484" spans="1:58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</row>
    <row r="485" spans="1:58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</row>
    <row r="486" spans="1:58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</row>
    <row r="487" spans="1:58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</row>
    <row r="488" spans="1:58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</row>
    <row r="489" spans="1:58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</row>
    <row r="490" spans="1:58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</row>
    <row r="491" spans="1:58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</row>
    <row r="492" spans="1:58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</row>
    <row r="493" spans="1:58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</row>
    <row r="494" spans="1:58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</row>
    <row r="495" spans="1:58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</row>
    <row r="496" spans="1:58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</row>
    <row r="497" spans="1:58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</row>
    <row r="498" spans="1:58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</row>
    <row r="499" spans="1:58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</row>
    <row r="500" spans="1:58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</row>
    <row r="501" spans="1:58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</row>
    <row r="502" spans="1:58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</row>
    <row r="503" spans="1:58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</row>
    <row r="504" spans="1:58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</row>
    <row r="505" spans="1:58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</row>
    <row r="506" spans="1:58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</row>
    <row r="507" spans="1:58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</row>
    <row r="508" spans="1:58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</row>
    <row r="509" spans="1:58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</row>
    <row r="510" spans="1:58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</row>
    <row r="511" spans="1:58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</row>
    <row r="512" spans="1:58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</row>
    <row r="513" spans="1:58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</row>
    <row r="514" spans="1:58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</row>
    <row r="515" spans="1:58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</row>
    <row r="516" spans="1:58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</row>
    <row r="517" spans="1:58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</row>
    <row r="518" spans="1:58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</row>
    <row r="519" spans="1:58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</row>
    <row r="520" spans="1:58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</row>
    <row r="521" spans="1:58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</row>
    <row r="522" spans="1:58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</row>
    <row r="523" spans="1:58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</row>
    <row r="524" spans="1:58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</row>
    <row r="525" spans="1:58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</row>
    <row r="526" spans="1:58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</row>
    <row r="527" spans="1:58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</row>
    <row r="528" spans="1:58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</row>
    <row r="529" spans="1:58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</row>
    <row r="530" spans="1:58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</row>
    <row r="531" spans="1:58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</row>
    <row r="532" spans="1:58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</row>
    <row r="533" spans="1:58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</row>
    <row r="534" spans="1:58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</row>
    <row r="535" spans="1:58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</row>
    <row r="536" spans="1:58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</row>
    <row r="537" spans="1:58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</row>
    <row r="538" spans="1:58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</row>
    <row r="539" spans="1:58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</row>
    <row r="540" spans="1:58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</row>
    <row r="541" spans="1:58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</row>
    <row r="542" spans="1:58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</row>
    <row r="543" spans="1:58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</row>
    <row r="544" spans="1:58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</row>
    <row r="545" spans="1:58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</row>
    <row r="546" spans="1:58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</row>
    <row r="547" spans="1:58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</row>
    <row r="548" spans="1:58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</row>
    <row r="549" spans="1:58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</row>
    <row r="550" spans="1:58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</row>
    <row r="551" spans="1:58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</row>
    <row r="552" spans="1:58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</row>
    <row r="553" spans="1:58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</row>
    <row r="554" spans="1:58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</row>
    <row r="555" spans="1:58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</row>
    <row r="556" spans="1:58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</row>
    <row r="557" spans="1:58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</row>
    <row r="558" spans="1:58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</row>
    <row r="559" spans="1:58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</row>
    <row r="560" spans="1:58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</row>
    <row r="561" spans="1:58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</row>
    <row r="562" spans="1:58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</row>
    <row r="563" spans="1:58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</row>
    <row r="564" spans="1:58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</row>
    <row r="565" spans="1:58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</row>
    <row r="566" spans="1:58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</row>
    <row r="567" spans="1:58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</row>
    <row r="568" spans="1:58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</row>
    <row r="569" spans="1:58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</row>
    <row r="570" spans="1:58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</row>
    <row r="571" spans="1:58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</row>
    <row r="572" spans="1:58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</row>
    <row r="573" spans="1:58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</row>
    <row r="574" spans="1:58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</row>
    <row r="575" spans="1:58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</row>
    <row r="576" spans="1:58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</row>
    <row r="577" spans="1:58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</row>
    <row r="578" spans="1:58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</row>
    <row r="579" spans="1:58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</row>
    <row r="580" spans="1:58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</row>
    <row r="581" spans="1:58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</row>
    <row r="582" spans="1:58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</row>
    <row r="583" spans="1:58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</row>
    <row r="584" spans="1:58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</row>
    <row r="585" spans="1:58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</row>
    <row r="586" spans="1:58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</row>
    <row r="587" spans="1:58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</row>
    <row r="588" spans="1:58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</row>
    <row r="589" spans="1:58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</row>
    <row r="590" spans="1:58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</row>
    <row r="591" spans="1:58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</row>
    <row r="592" spans="1:58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</row>
    <row r="593" spans="1:58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</row>
    <row r="594" spans="1:58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</row>
    <row r="595" spans="1:58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</row>
    <row r="596" spans="1:58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</row>
    <row r="597" spans="1:58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</row>
    <row r="598" spans="1:58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</row>
    <row r="599" spans="1:58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</row>
    <row r="600" spans="1:58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</row>
    <row r="601" spans="1:58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</row>
    <row r="602" spans="1:58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</row>
    <row r="603" spans="1:58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</row>
    <row r="604" spans="1:58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</row>
    <row r="605" spans="1:58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</row>
    <row r="606" spans="1:58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</row>
    <row r="607" spans="1:58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</row>
    <row r="608" spans="1:58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</row>
    <row r="609" spans="1:58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</row>
    <row r="610" spans="1:58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</row>
    <row r="611" spans="1:58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</row>
    <row r="612" spans="1:58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</row>
    <row r="613" spans="1:58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</row>
    <row r="614" spans="1:58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</row>
    <row r="615" spans="1:58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</row>
    <row r="616" spans="1:58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</row>
    <row r="617" spans="1:58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</row>
    <row r="618" spans="1:58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</row>
    <row r="619" spans="1:58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</row>
    <row r="620" spans="1:58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</row>
    <row r="621" spans="1:58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</row>
    <row r="622" spans="1:58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</row>
    <row r="623" spans="1:58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</row>
    <row r="624" spans="1:58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</row>
    <row r="625" spans="1:58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</row>
    <row r="626" spans="1:58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</row>
    <row r="627" spans="1:58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</row>
    <row r="628" spans="1:58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</row>
    <row r="629" spans="1:58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</row>
    <row r="630" spans="1:58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</row>
    <row r="631" spans="1:58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</row>
    <row r="632" spans="1:58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</row>
    <row r="633" spans="1:58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</row>
    <row r="634" spans="1:58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</row>
    <row r="635" spans="1:58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</row>
    <row r="636" spans="1:58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</row>
    <row r="637" spans="1:58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</row>
    <row r="638" spans="1:58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</row>
    <row r="639" spans="1:58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</row>
    <row r="640" spans="1:58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</row>
    <row r="641" spans="1:58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</row>
    <row r="642" spans="1:58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</row>
    <row r="643" spans="1:58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</row>
    <row r="644" spans="1:58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</row>
    <row r="645" spans="1:58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</row>
    <row r="646" spans="1:58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</row>
    <row r="647" spans="1:58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</row>
    <row r="648" spans="1:58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</row>
    <row r="649" spans="1:58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</row>
    <row r="650" spans="1:58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</row>
    <row r="651" spans="1:58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</row>
    <row r="652" spans="1:58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</row>
    <row r="653" spans="1:58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</row>
    <row r="654" spans="1:58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</row>
    <row r="655" spans="1:58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</row>
    <row r="656" spans="1:58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</row>
    <row r="657" spans="1:58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</row>
    <row r="658" spans="1:58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</row>
    <row r="659" spans="1:58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</row>
    <row r="660" spans="1:58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</row>
    <row r="661" spans="1:58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</row>
    <row r="662" spans="1:58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</row>
    <row r="663" spans="1:58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</row>
    <row r="664" spans="1:58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</row>
    <row r="665" spans="1:58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</row>
    <row r="666" spans="1:58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</row>
    <row r="667" spans="1:58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</row>
    <row r="668" spans="1:58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</row>
    <row r="669" spans="1:58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</row>
    <row r="670" spans="1:58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</row>
    <row r="671" spans="1:58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</row>
    <row r="672" spans="1:58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</row>
    <row r="673" spans="1:58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</row>
    <row r="674" spans="1:58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</row>
    <row r="675" spans="1:58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</row>
    <row r="676" spans="1:58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</row>
    <row r="677" spans="1:58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</row>
    <row r="678" spans="1:58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</row>
    <row r="679" spans="1:58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</row>
    <row r="680" spans="1:58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</row>
    <row r="681" spans="1:58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</row>
    <row r="682" spans="1:58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</row>
    <row r="683" spans="1:58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</row>
    <row r="684" spans="1:58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</row>
    <row r="685" spans="1:58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</row>
    <row r="686" spans="1:58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</row>
    <row r="687" spans="1:58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</row>
    <row r="688" spans="1:58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</row>
    <row r="689" spans="1:58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</row>
    <row r="690" spans="1:58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</row>
    <row r="691" spans="1:58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</row>
    <row r="692" spans="1:58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</row>
    <row r="693" spans="1:58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</row>
    <row r="694" spans="1:58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</row>
    <row r="695" spans="1:58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</row>
    <row r="696" spans="1:58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</row>
    <row r="697" spans="1:58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</row>
    <row r="698" spans="1:58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</row>
    <row r="699" spans="1:58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</row>
    <row r="700" spans="1:58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</row>
    <row r="701" spans="1:58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</row>
    <row r="702" spans="1:58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</row>
    <row r="703" spans="1:58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</row>
    <row r="704" spans="1:58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</row>
    <row r="705" spans="1:58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</row>
    <row r="706" spans="1:58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</row>
    <row r="707" spans="1:58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</row>
    <row r="708" spans="1:58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</row>
    <row r="709" spans="1:58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</row>
    <row r="710" spans="1:58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</row>
    <row r="711" spans="1:58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</row>
    <row r="712" spans="1:58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</row>
    <row r="713" spans="1:58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</row>
    <row r="714" spans="1:58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</row>
    <row r="715" spans="1:58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</row>
    <row r="716" spans="1:58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</row>
    <row r="717" spans="1:58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</row>
    <row r="718" spans="1:58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</row>
    <row r="719" spans="1:58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</row>
    <row r="720" spans="1:58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</row>
    <row r="721" spans="1:58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</row>
    <row r="722" spans="1:58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</row>
    <row r="723" spans="1:58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</row>
    <row r="724" spans="1:58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</row>
    <row r="725" spans="1:58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</row>
    <row r="726" spans="1:58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</row>
    <row r="727" spans="1:58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</row>
    <row r="728" spans="1:58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</row>
    <row r="729" spans="1:58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</row>
    <row r="730" spans="1:58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</row>
    <row r="731" spans="1:58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</row>
    <row r="732" spans="1:58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</row>
    <row r="733" spans="1:58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</row>
    <row r="734" spans="1:58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</row>
    <row r="735" spans="1:58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</row>
    <row r="736" spans="1:58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</row>
    <row r="737" spans="1:58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</row>
    <row r="738" spans="1:58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</row>
    <row r="739" spans="1:58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</row>
    <row r="740" spans="1:58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</row>
    <row r="741" spans="1:58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</row>
    <row r="742" spans="1:58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</row>
    <row r="743" spans="1:58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</row>
    <row r="744" spans="1:58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</row>
    <row r="745" spans="1:58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</row>
    <row r="746" spans="1:58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</row>
    <row r="747" spans="1:58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</row>
    <row r="748" spans="1:58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</row>
    <row r="749" spans="1:58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</row>
    <row r="750" spans="1:58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</row>
    <row r="751" spans="1:58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</row>
    <row r="752" spans="1:58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</row>
    <row r="753" spans="1:58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</row>
    <row r="754" spans="1:58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</row>
    <row r="755" spans="1:58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</row>
    <row r="756" spans="1:58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</row>
    <row r="757" spans="1:58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</row>
    <row r="758" spans="1:58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</row>
    <row r="759" spans="1:58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</row>
    <row r="760" spans="1:58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</row>
    <row r="761" spans="1:58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</row>
    <row r="762" spans="1:58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</row>
    <row r="763" spans="1:58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</row>
    <row r="764" spans="1:58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</row>
    <row r="765" spans="1:58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</row>
    <row r="766" spans="1:58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</row>
    <row r="767" spans="1:58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</row>
    <row r="768" spans="1:58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</row>
    <row r="769" spans="1:58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</row>
    <row r="770" spans="1:58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</row>
    <row r="771" spans="1:58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</row>
    <row r="772" spans="1:58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</row>
    <row r="773" spans="1:58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</row>
    <row r="774" spans="1:58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</row>
    <row r="775" spans="1:58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</row>
    <row r="776" spans="1:58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</row>
    <row r="777" spans="1:58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</row>
    <row r="778" spans="1:58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</row>
    <row r="779" spans="1:58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</row>
    <row r="780" spans="1:58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</row>
    <row r="781" spans="1:58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</row>
    <row r="782" spans="1:58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</row>
    <row r="783" spans="1:58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</row>
    <row r="784" spans="1:58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</row>
    <row r="785" spans="1:58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</row>
    <row r="786" spans="1:58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</row>
    <row r="787" spans="1:58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</row>
    <row r="788" spans="1:58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</row>
    <row r="789" spans="1:58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</row>
    <row r="790" spans="1:58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</row>
    <row r="791" spans="1:58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</row>
    <row r="792" spans="1:58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</row>
    <row r="793" spans="1:58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</row>
    <row r="794" spans="1:58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</row>
    <row r="795" spans="1:58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</row>
    <row r="796" spans="1:58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</row>
    <row r="797" spans="1:58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</row>
    <row r="798" spans="1:58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</row>
    <row r="799" spans="1:58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</row>
    <row r="800" spans="1:58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</row>
    <row r="801" spans="1:58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</row>
    <row r="802" spans="1:58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</row>
    <row r="803" spans="1:58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</row>
    <row r="804" spans="1:58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</row>
    <row r="805" spans="1:58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</row>
    <row r="806" spans="1:58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</row>
    <row r="807" spans="1:58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</row>
    <row r="808" spans="1:58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</row>
    <row r="809" spans="1:58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</row>
    <row r="810" spans="1:58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</row>
    <row r="811" spans="1:58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</row>
    <row r="812" spans="1:58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</row>
    <row r="813" spans="1:58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</row>
    <row r="814" spans="1:58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</row>
    <row r="815" spans="1:58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</row>
    <row r="816" spans="1:58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</row>
    <row r="817" spans="1:58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</row>
    <row r="818" spans="1:58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</row>
    <row r="819" spans="1:58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</row>
    <row r="820" spans="1:58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</row>
    <row r="821" spans="1:58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</row>
    <row r="822" spans="1:58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</row>
    <row r="823" spans="1:58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</row>
    <row r="824" spans="1:58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</row>
    <row r="825" spans="1:58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</row>
    <row r="826" spans="1:58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</row>
    <row r="827" spans="1:58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</row>
    <row r="828" spans="1:58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</row>
    <row r="829" spans="1:58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</row>
    <row r="830" spans="1:58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</row>
    <row r="831" spans="1:58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</row>
    <row r="832" spans="1:58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</row>
    <row r="833" spans="1:58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</row>
    <row r="834" spans="1:58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</row>
    <row r="835" spans="1:58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</row>
    <row r="836" spans="1:58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</row>
    <row r="837" spans="1:58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</row>
    <row r="838" spans="1:58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</row>
    <row r="839" spans="1:58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</row>
    <row r="840" spans="1:58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</row>
    <row r="841" spans="1:58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</row>
    <row r="842" spans="1:58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</row>
    <row r="843" spans="1:58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</row>
    <row r="844" spans="1:58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</row>
    <row r="845" spans="1:58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</row>
    <row r="846" spans="1:58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</row>
    <row r="847" spans="1:58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</row>
    <row r="848" spans="1:58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</row>
    <row r="849" spans="1:58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</row>
    <row r="850" spans="1:58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</row>
    <row r="851" spans="1:58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</row>
    <row r="852" spans="1:58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</row>
    <row r="853" spans="1:58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</row>
    <row r="854" spans="1:58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</row>
    <row r="855" spans="1:58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</row>
    <row r="856" spans="1:58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</row>
    <row r="857" spans="1:58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</row>
    <row r="858" spans="1:58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</row>
    <row r="859" spans="1:58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</row>
    <row r="860" spans="1:58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</row>
    <row r="861" spans="1:58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</row>
    <row r="862" spans="1:58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</row>
    <row r="863" spans="1:58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</row>
    <row r="864" spans="1:58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</row>
    <row r="865" spans="1:58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</row>
    <row r="866" spans="1:58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</row>
    <row r="867" spans="1:58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</row>
    <row r="868" spans="1:58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</row>
    <row r="869" spans="1:58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</row>
    <row r="870" spans="1:58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</row>
    <row r="871" spans="1:58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</row>
    <row r="872" spans="1:58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</row>
    <row r="873" spans="1:58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</row>
    <row r="874" spans="1:58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</row>
    <row r="875" spans="1:58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</row>
    <row r="876" spans="1:58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</row>
    <row r="877" spans="1:58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</row>
    <row r="878" spans="1:58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</row>
    <row r="879" spans="1:58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</row>
    <row r="880" spans="1:58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</row>
    <row r="881" spans="1:58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</row>
    <row r="882" spans="1:58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</row>
    <row r="883" spans="1:58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</row>
    <row r="884" spans="1:58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</row>
    <row r="885" spans="1:58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</row>
    <row r="886" spans="1:58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</row>
    <row r="887" spans="1:58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</row>
    <row r="888" spans="1:58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</row>
    <row r="889" spans="1:58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</row>
    <row r="890" spans="1:58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</row>
    <row r="891" spans="1:58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</row>
    <row r="892" spans="1:58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</row>
    <row r="893" spans="1:58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</row>
    <row r="894" spans="1:58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</row>
    <row r="895" spans="1:58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</row>
    <row r="896" spans="1:58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</row>
    <row r="897" spans="1:58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</row>
    <row r="898" spans="1:58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</row>
    <row r="899" spans="1:58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</row>
    <row r="900" spans="1:58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</row>
    <row r="901" spans="1:58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</row>
    <row r="902" spans="1:58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</row>
    <row r="903" spans="1:58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</row>
    <row r="904" spans="1:58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</row>
    <row r="905" spans="1:58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</row>
    <row r="906" spans="1:58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</row>
    <row r="907" spans="1:58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</row>
    <row r="908" spans="1:58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</row>
    <row r="909" spans="1:58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</row>
    <row r="910" spans="1:58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</row>
    <row r="911" spans="1:58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</row>
    <row r="912" spans="1:58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</row>
    <row r="913" spans="1:58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</row>
    <row r="914" spans="1:58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</row>
    <row r="915" spans="1:58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</row>
    <row r="916" spans="1:58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</row>
    <row r="917" spans="1:58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</row>
    <row r="918" spans="1:58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</row>
    <row r="919" spans="1:58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</row>
    <row r="920" spans="1:58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</row>
    <row r="921" spans="1:58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</row>
    <row r="922" spans="1:58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</row>
    <row r="923" spans="1:58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</row>
    <row r="924" spans="1:58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</row>
    <row r="925" spans="1:58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</row>
    <row r="926" spans="1:58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</row>
    <row r="927" spans="1:58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</row>
    <row r="928" spans="1:58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</row>
    <row r="929" spans="1:58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</row>
    <row r="930" spans="1:58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</row>
    <row r="931" spans="1:58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</row>
    <row r="932" spans="1:58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</row>
    <row r="933" spans="1:58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</row>
    <row r="934" spans="1:58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</row>
    <row r="935" spans="1:58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</row>
    <row r="936" spans="1:58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</row>
    <row r="937" spans="1:58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</row>
    <row r="938" spans="1:58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</row>
    <row r="939" spans="1:58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</row>
    <row r="940" spans="1:58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</row>
    <row r="941" spans="1:58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</row>
    <row r="942" spans="1:58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</row>
    <row r="943" spans="1:58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</row>
    <row r="944" spans="1:58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</row>
    <row r="945" spans="1:58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</row>
    <row r="946" spans="1:58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</row>
    <row r="947" spans="1:58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</row>
    <row r="948" spans="1:58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</row>
    <row r="949" spans="1:58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</row>
    <row r="950" spans="1:58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</row>
    <row r="951" spans="1:58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</row>
    <row r="952" spans="1:58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</row>
    <row r="953" spans="1:58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</row>
    <row r="954" spans="1:58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</row>
    <row r="955" spans="1:58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</row>
    <row r="956" spans="1:58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</row>
    <row r="957" spans="1:58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</row>
    <row r="958" spans="1:58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</row>
    <row r="959" spans="1:58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</row>
    <row r="960" spans="1:58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</row>
    <row r="961" spans="1:58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</row>
    <row r="962" spans="1:58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</row>
    <row r="963" spans="1:58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</row>
    <row r="964" spans="1:58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</row>
    <row r="965" spans="1:58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</row>
    <row r="966" spans="1:58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</row>
    <row r="967" spans="1:58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</row>
    <row r="968" spans="1:58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</row>
    <row r="969" spans="1:58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</row>
    <row r="970" spans="1:58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</row>
    <row r="971" spans="1:58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</row>
    <row r="972" spans="1:58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</row>
    <row r="973" spans="1:58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</row>
    <row r="974" spans="1:58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</row>
    <row r="975" spans="1:58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</row>
    <row r="976" spans="1:58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</row>
    <row r="977" spans="1:58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</row>
    <row r="978" spans="1:58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</row>
    <row r="979" spans="1:58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</row>
    <row r="980" spans="1:58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</row>
    <row r="981" spans="1:58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</row>
    <row r="982" spans="1:58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</row>
    <row r="983" spans="1:58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</row>
    <row r="984" spans="1:58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</row>
    <row r="985" spans="1:58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</row>
    <row r="986" spans="1:58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</row>
    <row r="987" spans="1:58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</row>
    <row r="988" spans="1:58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</row>
    <row r="989" spans="1:58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</row>
    <row r="990" spans="1:58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</row>
    <row r="991" spans="1:58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</row>
    <row r="992" spans="1:58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</row>
    <row r="993" spans="1:58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</row>
    <row r="994" spans="1:58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</row>
    <row r="995" spans="1:58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</row>
    <row r="996" spans="1:58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</row>
    <row r="997" spans="1:58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</row>
    <row r="998" spans="1:58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</row>
    <row r="999" spans="1:58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</row>
    <row r="1000" spans="1:58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</row>
    <row r="1001" spans="1:58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2"/>
      <c r="AV1001" s="62"/>
      <c r="AW1001" s="62"/>
      <c r="AX1001" s="62"/>
      <c r="AY1001" s="62"/>
      <c r="AZ1001" s="62"/>
      <c r="BA1001" s="62"/>
      <c r="BB1001" s="62"/>
      <c r="BC1001" s="62"/>
      <c r="BD1001" s="62"/>
      <c r="BE1001" s="62"/>
      <c r="BF1001" s="62"/>
    </row>
    <row r="1002" spans="1:58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2"/>
      <c r="AV1002" s="62"/>
      <c r="AW1002" s="62"/>
      <c r="AX1002" s="62"/>
      <c r="AY1002" s="62"/>
      <c r="AZ1002" s="62"/>
      <c r="BA1002" s="62"/>
      <c r="BB1002" s="62"/>
      <c r="BC1002" s="62"/>
      <c r="BD1002" s="62"/>
      <c r="BE1002" s="62"/>
      <c r="BF1002" s="62"/>
    </row>
    <row r="1003" spans="1:58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2"/>
      <c r="AV1003" s="62"/>
      <c r="AW1003" s="62"/>
      <c r="AX1003" s="62"/>
      <c r="AY1003" s="62"/>
      <c r="AZ1003" s="62"/>
      <c r="BA1003" s="62"/>
      <c r="BB1003" s="62"/>
      <c r="BC1003" s="62"/>
      <c r="BD1003" s="62"/>
      <c r="BE1003" s="62"/>
      <c r="BF1003" s="62"/>
    </row>
    <row r="1004" spans="1:58">
      <c r="A1004" s="62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2"/>
      <c r="AV1004" s="62"/>
      <c r="AW1004" s="62"/>
      <c r="AX1004" s="62"/>
      <c r="AY1004" s="62"/>
      <c r="AZ1004" s="62"/>
      <c r="BA1004" s="62"/>
      <c r="BB1004" s="62"/>
      <c r="BC1004" s="62"/>
      <c r="BD1004" s="62"/>
      <c r="BE1004" s="62"/>
      <c r="BF1004" s="62"/>
    </row>
    <row r="1005" spans="1:58">
      <c r="A1005" s="62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  <c r="AZ1005" s="62"/>
      <c r="BA1005" s="62"/>
      <c r="BB1005" s="62"/>
      <c r="BC1005" s="62"/>
      <c r="BD1005" s="62"/>
      <c r="BE1005" s="62"/>
      <c r="BF1005" s="62"/>
    </row>
    <row r="1006" spans="1:58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  <c r="AZ1006" s="62"/>
      <c r="BA1006" s="62"/>
      <c r="BB1006" s="62"/>
      <c r="BC1006" s="62"/>
      <c r="BD1006" s="62"/>
      <c r="BE1006" s="62"/>
      <c r="BF1006" s="62"/>
    </row>
    <row r="1007" spans="1:58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  <c r="AZ1007" s="62"/>
      <c r="BA1007" s="62"/>
      <c r="BB1007" s="62"/>
      <c r="BC1007" s="62"/>
      <c r="BD1007" s="62"/>
      <c r="BE1007" s="62"/>
      <c r="BF1007" s="62"/>
    </row>
    <row r="1008" spans="1:58">
      <c r="A1008" s="62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2"/>
      <c r="AV1008" s="62"/>
      <c r="AW1008" s="62"/>
      <c r="AX1008" s="62"/>
      <c r="AY1008" s="62"/>
      <c r="AZ1008" s="62"/>
      <c r="BA1008" s="62"/>
      <c r="BB1008" s="62"/>
      <c r="BC1008" s="62"/>
      <c r="BD1008" s="62"/>
      <c r="BE1008" s="62"/>
      <c r="BF1008" s="62"/>
    </row>
    <row r="1009" spans="1:58">
      <c r="A1009" s="62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62"/>
      <c r="BB1009" s="62"/>
      <c r="BC1009" s="62"/>
      <c r="BD1009" s="62"/>
      <c r="BE1009" s="62"/>
      <c r="BF1009" s="62"/>
    </row>
    <row r="1010" spans="1:58">
      <c r="A1010" s="62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2"/>
      <c r="AV1010" s="62"/>
      <c r="AW1010" s="62"/>
      <c r="AX1010" s="62"/>
      <c r="AY1010" s="62"/>
      <c r="AZ1010" s="62"/>
      <c r="BA1010" s="62"/>
      <c r="BB1010" s="62"/>
      <c r="BC1010" s="62"/>
      <c r="BD1010" s="62"/>
      <c r="BE1010" s="62"/>
      <c r="BF1010" s="62"/>
    </row>
    <row r="1011" spans="1:58">
      <c r="A1011" s="62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2"/>
      <c r="AV1011" s="62"/>
      <c r="AW1011" s="62"/>
      <c r="AX1011" s="62"/>
      <c r="AY1011" s="62"/>
      <c r="AZ1011" s="62"/>
      <c r="BA1011" s="62"/>
      <c r="BB1011" s="62"/>
      <c r="BC1011" s="62"/>
      <c r="BD1011" s="62"/>
      <c r="BE1011" s="62"/>
      <c r="BF1011" s="62"/>
    </row>
    <row r="1012" spans="1:58">
      <c r="A1012" s="62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62"/>
      <c r="AT1012" s="62"/>
      <c r="AU1012" s="62"/>
      <c r="AV1012" s="62"/>
      <c r="AW1012" s="62"/>
      <c r="AX1012" s="62"/>
      <c r="AY1012" s="62"/>
      <c r="AZ1012" s="62"/>
      <c r="BA1012" s="62"/>
      <c r="BB1012" s="62"/>
      <c r="BC1012" s="62"/>
      <c r="BD1012" s="62"/>
      <c r="BE1012" s="62"/>
      <c r="BF1012" s="62"/>
    </row>
    <row r="1013" spans="1:58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62"/>
      <c r="AT1013" s="62"/>
      <c r="AU1013" s="62"/>
      <c r="AV1013" s="62"/>
      <c r="AW1013" s="62"/>
      <c r="AX1013" s="62"/>
      <c r="AY1013" s="62"/>
      <c r="AZ1013" s="62"/>
      <c r="BA1013" s="62"/>
      <c r="BB1013" s="62"/>
      <c r="BC1013" s="62"/>
      <c r="BD1013" s="62"/>
      <c r="BE1013" s="62"/>
      <c r="BF1013" s="62"/>
    </row>
    <row r="1014" spans="1:58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62"/>
      <c r="AT1014" s="62"/>
      <c r="AU1014" s="62"/>
      <c r="AV1014" s="62"/>
      <c r="AW1014" s="62"/>
      <c r="AX1014" s="62"/>
      <c r="AY1014" s="62"/>
      <c r="AZ1014" s="62"/>
      <c r="BA1014" s="62"/>
      <c r="BB1014" s="62"/>
      <c r="BC1014" s="62"/>
      <c r="BD1014" s="62"/>
      <c r="BE1014" s="62"/>
      <c r="BF1014" s="62"/>
    </row>
    <row r="1015" spans="1:58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62"/>
      <c r="AT1015" s="62"/>
      <c r="AU1015" s="62"/>
      <c r="AV1015" s="62"/>
      <c r="AW1015" s="62"/>
      <c r="AX1015" s="62"/>
      <c r="AY1015" s="62"/>
      <c r="AZ1015" s="62"/>
      <c r="BA1015" s="62"/>
      <c r="BB1015" s="62"/>
      <c r="BC1015" s="62"/>
      <c r="BD1015" s="62"/>
      <c r="BE1015" s="62"/>
      <c r="BF1015" s="62"/>
    </row>
    <row r="1016" spans="1:58">
      <c r="A1016" s="62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62"/>
      <c r="AT1016" s="62"/>
      <c r="AU1016" s="62"/>
      <c r="AV1016" s="62"/>
      <c r="AW1016" s="62"/>
      <c r="AX1016" s="62"/>
      <c r="AY1016" s="62"/>
      <c r="AZ1016" s="62"/>
      <c r="BA1016" s="62"/>
      <c r="BB1016" s="62"/>
      <c r="BC1016" s="62"/>
      <c r="BD1016" s="62"/>
      <c r="BE1016" s="62"/>
      <c r="BF1016" s="62"/>
    </row>
    <row r="1017" spans="1:58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/>
      <c r="V1017" s="62"/>
      <c r="W1017" s="62"/>
      <c r="X1017" s="62"/>
      <c r="Y1017" s="62"/>
      <c r="Z1017" s="62"/>
      <c r="AA1017" s="62"/>
      <c r="AB1017" s="62"/>
      <c r="AC1017" s="62"/>
      <c r="AD1017" s="62"/>
      <c r="AE1017" s="62"/>
      <c r="AF1017" s="62"/>
      <c r="AG1017" s="62"/>
      <c r="AH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R1017" s="62"/>
      <c r="AS1017" s="62"/>
      <c r="AT1017" s="62"/>
      <c r="AU1017" s="62"/>
      <c r="AV1017" s="62"/>
      <c r="AW1017" s="62"/>
      <c r="AX1017" s="62"/>
      <c r="AY1017" s="62"/>
      <c r="AZ1017" s="62"/>
      <c r="BA1017" s="62"/>
      <c r="BB1017" s="62"/>
      <c r="BC1017" s="62"/>
      <c r="BD1017" s="62"/>
      <c r="BE1017" s="62"/>
      <c r="BF1017" s="62"/>
    </row>
    <row r="1018" spans="1:58">
      <c r="A1018" s="62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  <c r="V1018" s="62"/>
      <c r="W1018" s="62"/>
      <c r="X1018" s="62"/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62"/>
      <c r="AT1018" s="62"/>
      <c r="AU1018" s="62"/>
      <c r="AV1018" s="62"/>
      <c r="AW1018" s="62"/>
      <c r="AX1018" s="62"/>
      <c r="AY1018" s="62"/>
      <c r="AZ1018" s="62"/>
      <c r="BA1018" s="62"/>
      <c r="BB1018" s="62"/>
      <c r="BC1018" s="62"/>
      <c r="BD1018" s="62"/>
      <c r="BE1018" s="62"/>
      <c r="BF1018" s="62"/>
    </row>
    <row r="1019" spans="1:58">
      <c r="A1019" s="62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  <c r="V1019" s="62"/>
      <c r="W1019" s="62"/>
      <c r="X1019" s="62"/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62"/>
      <c r="AT1019" s="62"/>
      <c r="AU1019" s="62"/>
      <c r="AV1019" s="62"/>
      <c r="AW1019" s="62"/>
      <c r="AX1019" s="62"/>
      <c r="AY1019" s="62"/>
      <c r="AZ1019" s="62"/>
      <c r="BA1019" s="62"/>
      <c r="BB1019" s="62"/>
      <c r="BC1019" s="62"/>
      <c r="BD1019" s="62"/>
      <c r="BE1019" s="62"/>
      <c r="BF1019" s="62"/>
    </row>
    <row r="1020" spans="1:58">
      <c r="A1020" s="62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62"/>
      <c r="AT1020" s="62"/>
      <c r="AU1020" s="62"/>
      <c r="AV1020" s="62"/>
      <c r="AW1020" s="62"/>
      <c r="AX1020" s="62"/>
      <c r="AY1020" s="62"/>
      <c r="AZ1020" s="62"/>
      <c r="BA1020" s="62"/>
      <c r="BB1020" s="62"/>
      <c r="BC1020" s="62"/>
      <c r="BD1020" s="62"/>
      <c r="BE1020" s="62"/>
      <c r="BF1020" s="62"/>
    </row>
    <row r="1021" spans="1:58">
      <c r="A1021" s="62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  <c r="V1021" s="62"/>
      <c r="W1021" s="62"/>
      <c r="X1021" s="62"/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62"/>
      <c r="AT1021" s="62"/>
      <c r="AU1021" s="62"/>
      <c r="AV1021" s="62"/>
      <c r="AW1021" s="62"/>
      <c r="AX1021" s="62"/>
      <c r="AY1021" s="62"/>
      <c r="AZ1021" s="62"/>
      <c r="BA1021" s="62"/>
      <c r="BB1021" s="62"/>
      <c r="BC1021" s="62"/>
      <c r="BD1021" s="62"/>
      <c r="BE1021" s="62"/>
      <c r="BF1021" s="62"/>
    </row>
    <row r="1022" spans="1:58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62"/>
      <c r="AT1022" s="62"/>
      <c r="AU1022" s="62"/>
      <c r="AV1022" s="62"/>
      <c r="AW1022" s="62"/>
      <c r="AX1022" s="62"/>
      <c r="AY1022" s="62"/>
      <c r="AZ1022" s="62"/>
      <c r="BA1022" s="62"/>
      <c r="BB1022" s="62"/>
      <c r="BC1022" s="62"/>
      <c r="BD1022" s="62"/>
      <c r="BE1022" s="62"/>
      <c r="BF1022" s="62"/>
    </row>
    <row r="1023" spans="1:58">
      <c r="A1023" s="62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62"/>
      <c r="AT1023" s="62"/>
      <c r="AU1023" s="62"/>
      <c r="AV1023" s="62"/>
      <c r="AW1023" s="62"/>
      <c r="AX1023" s="62"/>
      <c r="AY1023" s="62"/>
      <c r="AZ1023" s="62"/>
      <c r="BA1023" s="62"/>
      <c r="BB1023" s="62"/>
      <c r="BC1023" s="62"/>
      <c r="BD1023" s="62"/>
      <c r="BE1023" s="62"/>
      <c r="BF1023" s="62"/>
    </row>
    <row r="1024" spans="1:58">
      <c r="A1024" s="62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62"/>
      <c r="AT1024" s="62"/>
      <c r="AU1024" s="62"/>
      <c r="AV1024" s="62"/>
      <c r="AW1024" s="62"/>
      <c r="AX1024" s="62"/>
      <c r="AY1024" s="62"/>
      <c r="AZ1024" s="62"/>
      <c r="BA1024" s="62"/>
      <c r="BB1024" s="62"/>
      <c r="BC1024" s="62"/>
      <c r="BD1024" s="62"/>
      <c r="BE1024" s="62"/>
      <c r="BF1024" s="62"/>
    </row>
    <row r="1025" spans="1:58">
      <c r="A1025" s="62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2"/>
      <c r="AV1025" s="62"/>
      <c r="AW1025" s="62"/>
      <c r="AX1025" s="62"/>
      <c r="AY1025" s="62"/>
      <c r="AZ1025" s="62"/>
      <c r="BA1025" s="62"/>
      <c r="BB1025" s="62"/>
      <c r="BC1025" s="62"/>
      <c r="BD1025" s="62"/>
      <c r="BE1025" s="62"/>
      <c r="BF1025" s="62"/>
    </row>
    <row r="1026" spans="1:58">
      <c r="A1026" s="62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2"/>
      <c r="AV1026" s="62"/>
      <c r="AW1026" s="62"/>
      <c r="AX1026" s="62"/>
      <c r="AY1026" s="62"/>
      <c r="AZ1026" s="62"/>
      <c r="BA1026" s="62"/>
      <c r="BB1026" s="62"/>
      <c r="BC1026" s="62"/>
      <c r="BD1026" s="62"/>
      <c r="BE1026" s="62"/>
      <c r="BF1026" s="62"/>
    </row>
    <row r="1027" spans="1:58">
      <c r="A1027" s="62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2"/>
      <c r="AV1027" s="62"/>
      <c r="AW1027" s="62"/>
      <c r="AX1027" s="62"/>
      <c r="AY1027" s="62"/>
      <c r="AZ1027" s="62"/>
      <c r="BA1027" s="62"/>
      <c r="BB1027" s="62"/>
      <c r="BC1027" s="62"/>
      <c r="BD1027" s="62"/>
      <c r="BE1027" s="62"/>
      <c r="BF1027" s="62"/>
    </row>
    <row r="1028" spans="1:58">
      <c r="A1028" s="62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2"/>
      <c r="AV1028" s="62"/>
      <c r="AW1028" s="62"/>
      <c r="AX1028" s="62"/>
      <c r="AY1028" s="62"/>
      <c r="AZ1028" s="62"/>
      <c r="BA1028" s="62"/>
      <c r="BB1028" s="62"/>
      <c r="BC1028" s="62"/>
      <c r="BD1028" s="62"/>
      <c r="BE1028" s="62"/>
      <c r="BF1028" s="62"/>
    </row>
    <row r="1029" spans="1:58">
      <c r="A1029" s="62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2"/>
      <c r="AV1029" s="62"/>
      <c r="AW1029" s="62"/>
      <c r="AX1029" s="62"/>
      <c r="AY1029" s="62"/>
      <c r="AZ1029" s="62"/>
      <c r="BA1029" s="62"/>
      <c r="BB1029" s="62"/>
      <c r="BC1029" s="62"/>
      <c r="BD1029" s="62"/>
      <c r="BE1029" s="62"/>
      <c r="BF1029" s="62"/>
    </row>
    <row r="1030" spans="1:58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2"/>
      <c r="AV1030" s="62"/>
      <c r="AW1030" s="62"/>
      <c r="AX1030" s="62"/>
      <c r="AY1030" s="62"/>
      <c r="AZ1030" s="62"/>
      <c r="BA1030" s="62"/>
      <c r="BB1030" s="62"/>
      <c r="BC1030" s="62"/>
      <c r="BD1030" s="62"/>
      <c r="BE1030" s="62"/>
      <c r="BF1030" s="62"/>
    </row>
    <row r="1031" spans="1:58">
      <c r="A1031" s="62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2"/>
      <c r="AV1031" s="62"/>
      <c r="AW1031" s="62"/>
      <c r="AX1031" s="62"/>
      <c r="AY1031" s="62"/>
      <c r="AZ1031" s="62"/>
      <c r="BA1031" s="62"/>
      <c r="BB1031" s="62"/>
      <c r="BC1031" s="62"/>
      <c r="BD1031" s="62"/>
      <c r="BE1031" s="62"/>
      <c r="BF1031" s="62"/>
    </row>
    <row r="1032" spans="1:58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2"/>
      <c r="AV1032" s="62"/>
      <c r="AW1032" s="62"/>
      <c r="AX1032" s="62"/>
      <c r="AY1032" s="62"/>
      <c r="AZ1032" s="62"/>
      <c r="BA1032" s="62"/>
      <c r="BB1032" s="62"/>
      <c r="BC1032" s="62"/>
      <c r="BD1032" s="62"/>
      <c r="BE1032" s="62"/>
      <c r="BF1032" s="62"/>
    </row>
    <row r="1033" spans="1:58">
      <c r="A1033" s="62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2"/>
      <c r="AV1033" s="62"/>
      <c r="AW1033" s="62"/>
      <c r="AX1033" s="62"/>
      <c r="AY1033" s="62"/>
      <c r="AZ1033" s="62"/>
      <c r="BA1033" s="62"/>
      <c r="BB1033" s="62"/>
      <c r="BC1033" s="62"/>
      <c r="BD1033" s="62"/>
      <c r="BE1033" s="62"/>
      <c r="BF1033" s="62"/>
    </row>
    <row r="1034" spans="1:58">
      <c r="A1034" s="62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2"/>
      <c r="AV1034" s="62"/>
      <c r="AW1034" s="62"/>
      <c r="AX1034" s="62"/>
      <c r="AY1034" s="62"/>
      <c r="AZ1034" s="62"/>
      <c r="BA1034" s="62"/>
      <c r="BB1034" s="62"/>
      <c r="BC1034" s="62"/>
      <c r="BD1034" s="62"/>
      <c r="BE1034" s="62"/>
      <c r="BF1034" s="62"/>
    </row>
    <row r="1035" spans="1:58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2"/>
      <c r="AV1035" s="62"/>
      <c r="AW1035" s="62"/>
      <c r="AX1035" s="62"/>
      <c r="AY1035" s="62"/>
      <c r="AZ1035" s="62"/>
      <c r="BA1035" s="62"/>
      <c r="BB1035" s="62"/>
      <c r="BC1035" s="62"/>
      <c r="BD1035" s="62"/>
      <c r="BE1035" s="62"/>
      <c r="BF1035" s="62"/>
    </row>
    <row r="1036" spans="1:58">
      <c r="A1036" s="62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2"/>
      <c r="AV1036" s="62"/>
      <c r="AW1036" s="62"/>
      <c r="AX1036" s="62"/>
      <c r="AY1036" s="62"/>
      <c r="AZ1036" s="62"/>
      <c r="BA1036" s="62"/>
      <c r="BB1036" s="62"/>
      <c r="BC1036" s="62"/>
      <c r="BD1036" s="62"/>
      <c r="BE1036" s="62"/>
      <c r="BF1036" s="62"/>
    </row>
    <row r="1037" spans="1:58">
      <c r="A1037" s="62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2"/>
      <c r="AV1037" s="62"/>
      <c r="AW1037" s="62"/>
      <c r="AX1037" s="62"/>
      <c r="AY1037" s="62"/>
      <c r="AZ1037" s="62"/>
      <c r="BA1037" s="62"/>
      <c r="BB1037" s="62"/>
      <c r="BC1037" s="62"/>
      <c r="BD1037" s="62"/>
      <c r="BE1037" s="62"/>
      <c r="BF1037" s="62"/>
    </row>
    <row r="1038" spans="1:58">
      <c r="A1038" s="62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  <c r="AZ1038" s="62"/>
      <c r="BA1038" s="62"/>
      <c r="BB1038" s="62"/>
      <c r="BC1038" s="62"/>
      <c r="BD1038" s="62"/>
      <c r="BE1038" s="62"/>
      <c r="BF1038" s="62"/>
    </row>
    <row r="1039" spans="1:58">
      <c r="A1039" s="62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  <c r="AZ1039" s="62"/>
      <c r="BA1039" s="62"/>
      <c r="BB1039" s="62"/>
      <c r="BC1039" s="62"/>
      <c r="BD1039" s="62"/>
      <c r="BE1039" s="62"/>
      <c r="BF1039" s="62"/>
    </row>
    <row r="1040" spans="1:58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  <c r="AZ1040" s="62"/>
      <c r="BA1040" s="62"/>
      <c r="BB1040" s="62"/>
      <c r="BC1040" s="62"/>
      <c r="BD1040" s="62"/>
      <c r="BE1040" s="62"/>
      <c r="BF1040" s="62"/>
    </row>
    <row r="1041" spans="1:58">
      <c r="A1041" s="62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2"/>
      <c r="AV1041" s="62"/>
      <c r="AW1041" s="62"/>
      <c r="AX1041" s="62"/>
      <c r="AY1041" s="62"/>
      <c r="AZ1041" s="62"/>
      <c r="BA1041" s="62"/>
      <c r="BB1041" s="62"/>
      <c r="BC1041" s="62"/>
      <c r="BD1041" s="62"/>
      <c r="BE1041" s="62"/>
      <c r="BF1041" s="62"/>
    </row>
    <row r="1042" spans="1:58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2"/>
      <c r="AV1042" s="62"/>
      <c r="AW1042" s="62"/>
      <c r="AX1042" s="62"/>
      <c r="AY1042" s="62"/>
      <c r="AZ1042" s="62"/>
      <c r="BA1042" s="62"/>
      <c r="BB1042" s="62"/>
      <c r="BC1042" s="62"/>
      <c r="BD1042" s="62"/>
      <c r="BE1042" s="62"/>
      <c r="BF1042" s="62"/>
    </row>
    <row r="1043" spans="1:58">
      <c r="A1043" s="62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2"/>
      <c r="AV1043" s="62"/>
      <c r="AW1043" s="62"/>
      <c r="AX1043" s="62"/>
      <c r="AY1043" s="62"/>
      <c r="AZ1043" s="62"/>
      <c r="BA1043" s="62"/>
      <c r="BB1043" s="62"/>
      <c r="BC1043" s="62"/>
      <c r="BD1043" s="62"/>
      <c r="BE1043" s="62"/>
      <c r="BF1043" s="62"/>
    </row>
    <row r="1044" spans="1:58">
      <c r="A1044" s="62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2"/>
      <c r="AV1044" s="62"/>
      <c r="AW1044" s="62"/>
      <c r="AX1044" s="62"/>
      <c r="AY1044" s="62"/>
      <c r="AZ1044" s="62"/>
      <c r="BA1044" s="62"/>
      <c r="BB1044" s="62"/>
      <c r="BC1044" s="62"/>
      <c r="BD1044" s="62"/>
      <c r="BE1044" s="62"/>
      <c r="BF1044" s="62"/>
    </row>
    <row r="1045" spans="1:58">
      <c r="A1045" s="62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  <c r="AZ1045" s="62"/>
      <c r="BA1045" s="62"/>
      <c r="BB1045" s="62"/>
      <c r="BC1045" s="62"/>
      <c r="BD1045" s="62"/>
      <c r="BE1045" s="62"/>
      <c r="BF1045" s="62"/>
    </row>
    <row r="1046" spans="1:58">
      <c r="A1046" s="62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2"/>
      <c r="AV1046" s="62"/>
      <c r="AW1046" s="62"/>
      <c r="AX1046" s="62"/>
      <c r="AY1046" s="62"/>
      <c r="AZ1046" s="62"/>
      <c r="BA1046" s="62"/>
      <c r="BB1046" s="62"/>
      <c r="BC1046" s="62"/>
      <c r="BD1046" s="62"/>
      <c r="BE1046" s="62"/>
      <c r="BF1046" s="62"/>
    </row>
    <row r="1047" spans="1:58">
      <c r="A1047" s="62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2"/>
      <c r="AV1047" s="62"/>
      <c r="AW1047" s="62"/>
      <c r="AX1047" s="62"/>
      <c r="AY1047" s="62"/>
      <c r="AZ1047" s="62"/>
      <c r="BA1047" s="62"/>
      <c r="BB1047" s="62"/>
      <c r="BC1047" s="62"/>
      <c r="BD1047" s="62"/>
      <c r="BE1047" s="62"/>
      <c r="BF1047" s="62"/>
    </row>
    <row r="1048" spans="1:58">
      <c r="A1048" s="62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2"/>
      <c r="AV1048" s="62"/>
      <c r="AW1048" s="62"/>
      <c r="AX1048" s="62"/>
      <c r="AY1048" s="62"/>
      <c r="AZ1048" s="62"/>
      <c r="BA1048" s="62"/>
      <c r="BB1048" s="62"/>
      <c r="BC1048" s="62"/>
      <c r="BD1048" s="62"/>
      <c r="BE1048" s="62"/>
      <c r="BF1048" s="62"/>
    </row>
    <row r="1049" spans="1:58">
      <c r="A1049" s="62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  <c r="AZ1049" s="62"/>
      <c r="BA1049" s="62"/>
      <c r="BB1049" s="62"/>
      <c r="BC1049" s="62"/>
      <c r="BD1049" s="62"/>
      <c r="BE1049" s="62"/>
      <c r="BF1049" s="62"/>
    </row>
    <row r="1050" spans="1:58">
      <c r="A1050" s="62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2"/>
      <c r="AV1050" s="62"/>
      <c r="AW1050" s="62"/>
      <c r="AX1050" s="62"/>
      <c r="AY1050" s="62"/>
      <c r="AZ1050" s="62"/>
      <c r="BA1050" s="62"/>
      <c r="BB1050" s="62"/>
      <c r="BC1050" s="62"/>
      <c r="BD1050" s="62"/>
      <c r="BE1050" s="62"/>
      <c r="BF1050" s="62"/>
    </row>
    <row r="1051" spans="1:58">
      <c r="A1051" s="62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2"/>
      <c r="AV1051" s="62"/>
      <c r="AW1051" s="62"/>
      <c r="AX1051" s="62"/>
      <c r="AY1051" s="62"/>
      <c r="AZ1051" s="62"/>
      <c r="BA1051" s="62"/>
      <c r="BB1051" s="62"/>
      <c r="BC1051" s="62"/>
      <c r="BD1051" s="62"/>
      <c r="BE1051" s="62"/>
      <c r="BF1051" s="62"/>
    </row>
    <row r="1052" spans="1:58">
      <c r="A1052" s="62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  <c r="AZ1052" s="62"/>
      <c r="BA1052" s="62"/>
      <c r="BB1052" s="62"/>
      <c r="BC1052" s="62"/>
      <c r="BD1052" s="62"/>
      <c r="BE1052" s="62"/>
      <c r="BF1052" s="62"/>
    </row>
    <row r="1053" spans="1:58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62"/>
      <c r="BB1053" s="62"/>
      <c r="BC1053" s="62"/>
      <c r="BD1053" s="62"/>
      <c r="BE1053" s="62"/>
      <c r="BF1053" s="62"/>
    </row>
    <row r="1054" spans="1:58">
      <c r="A1054" s="62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2"/>
      <c r="AV1054" s="62"/>
      <c r="AW1054" s="62"/>
      <c r="AX1054" s="62"/>
      <c r="AY1054" s="62"/>
      <c r="AZ1054" s="62"/>
      <c r="BA1054" s="62"/>
      <c r="BB1054" s="62"/>
      <c r="BC1054" s="62"/>
      <c r="BD1054" s="62"/>
      <c r="BE1054" s="62"/>
      <c r="BF1054" s="62"/>
    </row>
    <row r="1055" spans="1:58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  <c r="AZ1055" s="62"/>
      <c r="BA1055" s="62"/>
      <c r="BB1055" s="62"/>
      <c r="BC1055" s="62"/>
      <c r="BD1055" s="62"/>
      <c r="BE1055" s="62"/>
      <c r="BF1055" s="62"/>
    </row>
    <row r="1056" spans="1:58">
      <c r="A1056" s="62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  <c r="AZ1056" s="62"/>
      <c r="BA1056" s="62"/>
      <c r="BB1056" s="62"/>
      <c r="BC1056" s="62"/>
      <c r="BD1056" s="62"/>
      <c r="BE1056" s="62"/>
      <c r="BF1056" s="62"/>
    </row>
    <row r="1057" spans="1:58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  <c r="AZ1057" s="62"/>
      <c r="BA1057" s="62"/>
      <c r="BB1057" s="62"/>
      <c r="BC1057" s="62"/>
      <c r="BD1057" s="62"/>
      <c r="BE1057" s="62"/>
      <c r="BF1057" s="62"/>
    </row>
    <row r="1058" spans="1:58">
      <c r="A1058" s="62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  <c r="AZ1058" s="62"/>
      <c r="BA1058" s="62"/>
      <c r="BB1058" s="62"/>
      <c r="BC1058" s="62"/>
      <c r="BD1058" s="62"/>
      <c r="BE1058" s="62"/>
      <c r="BF1058" s="62"/>
    </row>
  </sheetData>
  <sheetProtection algorithmName="SHA-512" hashValue="GMOnm0kpqUuUrlGKtNCSq3YSTjMLGKg/YsxE3TM5UU2/FDCI9Phpsz5uYkdnwQEusGh5bbaCGB0EvRjRT8svtQ==" saltValue="mdzsvwf8N8VphosQvbnJ1g==" spinCount="100000" sheet="1" objects="1" scenarios="1" selectLockedCells="1"/>
  <mergeCells count="36">
    <mergeCell ref="A52:I52"/>
    <mergeCell ref="A53:I53"/>
    <mergeCell ref="H35:I35"/>
    <mergeCell ref="H37:I37"/>
    <mergeCell ref="A41:G41"/>
    <mergeCell ref="A42:G42"/>
    <mergeCell ref="A46:G46"/>
    <mergeCell ref="A44:G44"/>
    <mergeCell ref="A45:G45"/>
    <mergeCell ref="A43:G43"/>
    <mergeCell ref="A49:G49"/>
    <mergeCell ref="A50:G50"/>
    <mergeCell ref="A47:G47"/>
    <mergeCell ref="A48:G48"/>
    <mergeCell ref="A33:I33"/>
    <mergeCell ref="A16:H16"/>
    <mergeCell ref="A10:I10"/>
    <mergeCell ref="A4:I4"/>
    <mergeCell ref="L9:M9"/>
    <mergeCell ref="A13:H13"/>
    <mergeCell ref="A1:I1"/>
    <mergeCell ref="A24:I24"/>
    <mergeCell ref="A40:I40"/>
    <mergeCell ref="A29:H29"/>
    <mergeCell ref="A30:H30"/>
    <mergeCell ref="A17:H17"/>
    <mergeCell ref="A25:H25"/>
    <mergeCell ref="A18:H18"/>
    <mergeCell ref="A21:I21"/>
    <mergeCell ref="A26:H26"/>
    <mergeCell ref="A27:H27"/>
    <mergeCell ref="A28:H28"/>
    <mergeCell ref="A11:H11"/>
    <mergeCell ref="A12:H12"/>
    <mergeCell ref="A14:H14"/>
    <mergeCell ref="A15:H15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M59"/>
  <sheetViews>
    <sheetView showGridLines="0" workbookViewId="0">
      <selection activeCell="G13" sqref="G13"/>
    </sheetView>
  </sheetViews>
  <sheetFormatPr defaultColWidth="9.109375" defaultRowHeight="13.2"/>
  <cols>
    <col min="1" max="4" width="9.109375" style="25" customWidth="1"/>
    <col min="5" max="5" width="14" style="25" customWidth="1"/>
    <col min="6" max="6" width="16.109375" style="25" customWidth="1"/>
    <col min="7" max="9" width="15.6640625" style="25" customWidth="1"/>
    <col min="10" max="10" width="10.33203125" style="25" customWidth="1"/>
    <col min="11" max="13" width="14.33203125" style="25" customWidth="1"/>
    <col min="14" max="16384" width="9.109375" style="25"/>
  </cols>
  <sheetData>
    <row r="1" spans="1:13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76"/>
      <c r="K1" s="76"/>
      <c r="L1" s="303"/>
    </row>
    <row r="2" spans="1:13" s="23" customFormat="1" ht="21" customHeight="1">
      <c r="A2" s="298"/>
      <c r="B2" s="298"/>
      <c r="C2" s="298"/>
      <c r="D2" s="298"/>
      <c r="E2" s="298"/>
      <c r="F2" s="298"/>
      <c r="G2" s="298"/>
      <c r="H2" s="298"/>
      <c r="I2" s="298"/>
      <c r="J2" s="293"/>
      <c r="K2" s="293"/>
      <c r="L2" s="293"/>
    </row>
    <row r="3" spans="1:13" ht="21" customHeight="1" thickBot="1">
      <c r="A3" s="24"/>
      <c r="B3" s="24"/>
      <c r="C3" s="24"/>
      <c r="D3" s="24"/>
      <c r="E3" s="24"/>
    </row>
    <row r="4" spans="1:13" s="70" customFormat="1" ht="30.75" customHeight="1" thickBot="1">
      <c r="A4" s="724" t="s">
        <v>280</v>
      </c>
      <c r="B4" s="725"/>
      <c r="C4" s="725"/>
      <c r="D4" s="725"/>
      <c r="E4" s="725"/>
      <c r="F4" s="725"/>
      <c r="G4" s="725"/>
      <c r="H4" s="725"/>
      <c r="I4" s="726"/>
      <c r="J4" s="95"/>
      <c r="K4" s="95"/>
      <c r="L4" s="95"/>
    </row>
    <row r="5" spans="1:13" s="69" customFormat="1" ht="20.100000000000001" customHeight="1" thickBot="1">
      <c r="A5" s="297"/>
      <c r="B5" s="297"/>
      <c r="C5" s="297"/>
      <c r="D5" s="297"/>
      <c r="E5" s="297"/>
      <c r="F5" s="297"/>
      <c r="G5" s="297"/>
      <c r="H5" s="297"/>
      <c r="I5" s="67"/>
      <c r="J5" s="67"/>
      <c r="K5" s="67"/>
      <c r="L5" s="67"/>
    </row>
    <row r="6" spans="1:13" ht="21.75" customHeight="1" thickBot="1">
      <c r="A6" s="100"/>
      <c r="G6" s="638">
        <v>2019</v>
      </c>
      <c r="H6" s="549"/>
    </row>
    <row r="7" spans="1:13" ht="6.75" customHeight="1" thickBot="1">
      <c r="A7" s="100"/>
    </row>
    <row r="8" spans="1:13" ht="12" hidden="1" customHeight="1">
      <c r="A8" s="100"/>
    </row>
    <row r="9" spans="1:13" ht="18" customHeight="1">
      <c r="A9" s="637"/>
      <c r="B9" s="637"/>
      <c r="C9" s="637"/>
      <c r="D9" s="637"/>
      <c r="E9" s="637"/>
      <c r="F9" s="637"/>
      <c r="G9" s="639" t="s">
        <v>74</v>
      </c>
      <c r="H9" s="640"/>
    </row>
    <row r="10" spans="1:13" s="99" customFormat="1" ht="39.9" customHeight="1" thickBot="1">
      <c r="A10" s="637"/>
      <c r="B10" s="637"/>
      <c r="C10" s="637"/>
      <c r="D10" s="637"/>
      <c r="E10" s="637"/>
      <c r="F10" s="637"/>
      <c r="G10" s="101" t="s">
        <v>26</v>
      </c>
      <c r="H10" s="102" t="s">
        <v>285</v>
      </c>
      <c r="I10" s="301"/>
    </row>
    <row r="11" spans="1:13" s="99" customFormat="1" ht="6.9" customHeight="1">
      <c r="A11" s="297"/>
      <c r="B11" s="297"/>
      <c r="C11" s="297"/>
      <c r="D11" s="297"/>
      <c r="E11" s="297"/>
      <c r="F11" s="297"/>
      <c r="G11" s="301"/>
      <c r="H11" s="301"/>
      <c r="I11" s="301"/>
      <c r="J11" s="301"/>
      <c r="K11" s="301"/>
      <c r="L11" s="97"/>
      <c r="M11" s="98"/>
    </row>
    <row r="12" spans="1:13" s="99" customFormat="1" ht="15" customHeight="1" thickBot="1">
      <c r="A12" s="622" t="s">
        <v>31</v>
      </c>
      <c r="B12" s="622"/>
      <c r="C12" s="622"/>
      <c r="D12" s="622"/>
      <c r="E12" s="622"/>
      <c r="F12" s="622"/>
      <c r="G12" s="301"/>
      <c r="H12" s="301"/>
      <c r="I12" s="301"/>
      <c r="J12" s="301"/>
      <c r="K12" s="301"/>
      <c r="L12" s="97"/>
      <c r="M12" s="98"/>
    </row>
    <row r="13" spans="1:13" s="69" customFormat="1" ht="15" customHeight="1">
      <c r="A13" s="503" t="s">
        <v>32</v>
      </c>
      <c r="B13" s="504"/>
      <c r="C13" s="504"/>
      <c r="D13" s="504"/>
      <c r="E13" s="504"/>
      <c r="F13" s="504"/>
      <c r="G13" s="392"/>
      <c r="H13" s="393"/>
      <c r="I13" s="67"/>
      <c r="J13" s="67"/>
      <c r="K13" s="67"/>
      <c r="L13" s="70"/>
      <c r="M13" s="84"/>
    </row>
    <row r="14" spans="1:13" s="69" customFormat="1" ht="15" customHeight="1">
      <c r="A14" s="474" t="s">
        <v>33</v>
      </c>
      <c r="B14" s="475"/>
      <c r="C14" s="475"/>
      <c r="D14" s="475"/>
      <c r="E14" s="475"/>
      <c r="F14" s="475"/>
      <c r="G14" s="391"/>
      <c r="H14" s="394"/>
      <c r="I14" s="67"/>
      <c r="J14" s="67"/>
      <c r="K14" s="67"/>
      <c r="L14" s="70"/>
      <c r="M14" s="84"/>
    </row>
    <row r="15" spans="1:13" s="69" customFormat="1" ht="15" customHeight="1">
      <c r="A15" s="474" t="s">
        <v>34</v>
      </c>
      <c r="B15" s="475"/>
      <c r="C15" s="475"/>
      <c r="D15" s="475"/>
      <c r="E15" s="475"/>
      <c r="F15" s="475"/>
      <c r="G15" s="391"/>
      <c r="H15" s="394"/>
      <c r="I15" s="67"/>
      <c r="J15" s="67"/>
      <c r="K15" s="67"/>
      <c r="L15" s="70"/>
      <c r="M15" s="84"/>
    </row>
    <row r="16" spans="1:13" s="69" customFormat="1" ht="15" customHeight="1">
      <c r="A16" s="474" t="s">
        <v>75</v>
      </c>
      <c r="B16" s="475"/>
      <c r="C16" s="475"/>
      <c r="D16" s="475"/>
      <c r="E16" s="475"/>
      <c r="F16" s="475"/>
      <c r="G16" s="391"/>
      <c r="H16" s="394"/>
      <c r="I16" s="67"/>
      <c r="J16" s="67"/>
      <c r="K16" s="67"/>
      <c r="L16" s="70"/>
      <c r="M16" s="84"/>
    </row>
    <row r="17" spans="1:13" s="69" customFormat="1" ht="15" customHeight="1">
      <c r="A17" s="474" t="s">
        <v>35</v>
      </c>
      <c r="B17" s="475"/>
      <c r="C17" s="475"/>
      <c r="D17" s="475"/>
      <c r="E17" s="475"/>
      <c r="F17" s="475"/>
      <c r="G17" s="391"/>
      <c r="H17" s="394"/>
      <c r="I17" s="67"/>
      <c r="J17" s="67"/>
      <c r="K17" s="67"/>
      <c r="L17" s="70"/>
      <c r="M17" s="84"/>
    </row>
    <row r="18" spans="1:13" s="69" customFormat="1" ht="15" customHeight="1">
      <c r="A18" s="474" t="s">
        <v>297</v>
      </c>
      <c r="B18" s="475"/>
      <c r="C18" s="475"/>
      <c r="D18" s="475"/>
      <c r="E18" s="475"/>
      <c r="F18" s="475"/>
      <c r="G18" s="391"/>
      <c r="H18" s="394"/>
      <c r="I18" s="67"/>
      <c r="J18" s="67"/>
      <c r="K18" s="67"/>
      <c r="L18" s="70"/>
      <c r="M18" s="84"/>
    </row>
    <row r="19" spans="1:13" s="69" customFormat="1" ht="15" customHeight="1">
      <c r="A19" s="474" t="s">
        <v>298</v>
      </c>
      <c r="B19" s="475"/>
      <c r="C19" s="475"/>
      <c r="D19" s="475"/>
      <c r="E19" s="475"/>
      <c r="F19" s="475"/>
      <c r="G19" s="391"/>
      <c r="H19" s="394"/>
      <c r="I19" s="67"/>
      <c r="J19" s="67"/>
      <c r="K19" s="67"/>
      <c r="L19" s="70"/>
      <c r="M19" s="84"/>
    </row>
    <row r="20" spans="1:13" s="69" customFormat="1" ht="15" customHeight="1" thickBot="1">
      <c r="A20" s="488" t="s">
        <v>28</v>
      </c>
      <c r="B20" s="489"/>
      <c r="C20" s="489"/>
      <c r="D20" s="489"/>
      <c r="E20" s="489"/>
      <c r="F20" s="489"/>
      <c r="G20" s="390">
        <f>+G13+G14+G15+G16+G17+G18+G19</f>
        <v>0</v>
      </c>
      <c r="H20" s="398">
        <f>+H13+H14+H15+H16+H17+H18+H19</f>
        <v>0</v>
      </c>
      <c r="I20" s="67"/>
      <c r="J20" s="67"/>
      <c r="K20" s="67"/>
      <c r="L20" s="70"/>
      <c r="M20" s="84"/>
    </row>
    <row r="21" spans="1:13" ht="6.9" customHeight="1">
      <c r="A21" s="103"/>
    </row>
    <row r="22" spans="1:13" s="99" customFormat="1" ht="15" customHeight="1" thickBot="1">
      <c r="A22" s="622" t="s">
        <v>76</v>
      </c>
      <c r="B22" s="622"/>
      <c r="C22" s="622"/>
      <c r="D22" s="622"/>
      <c r="E22" s="622"/>
      <c r="F22" s="622"/>
      <c r="G22" s="301"/>
      <c r="H22" s="301"/>
      <c r="I22" s="301"/>
      <c r="J22" s="301"/>
      <c r="K22" s="301"/>
      <c r="L22" s="97"/>
      <c r="M22" s="98"/>
    </row>
    <row r="23" spans="1:13" s="69" customFormat="1" ht="15" customHeight="1">
      <c r="A23" s="503" t="s">
        <v>142</v>
      </c>
      <c r="B23" s="504"/>
      <c r="C23" s="504"/>
      <c r="D23" s="504"/>
      <c r="E23" s="504"/>
      <c r="F23" s="504"/>
      <c r="G23" s="392"/>
      <c r="H23" s="393"/>
      <c r="I23" s="67"/>
      <c r="J23" s="67"/>
      <c r="K23" s="67"/>
      <c r="L23" s="70"/>
      <c r="M23" s="84"/>
    </row>
    <row r="24" spans="1:13" s="69" customFormat="1" ht="15" customHeight="1">
      <c r="A24" s="474" t="s">
        <v>144</v>
      </c>
      <c r="B24" s="475"/>
      <c r="C24" s="475"/>
      <c r="D24" s="475"/>
      <c r="E24" s="475"/>
      <c r="F24" s="475"/>
      <c r="G24" s="391"/>
      <c r="H24" s="394"/>
      <c r="I24" s="67"/>
      <c r="J24" s="67"/>
      <c r="K24" s="67"/>
      <c r="L24" s="70"/>
      <c r="M24" s="84"/>
    </row>
    <row r="25" spans="1:13" s="69" customFormat="1" ht="15" customHeight="1">
      <c r="A25" s="474" t="s">
        <v>145</v>
      </c>
      <c r="B25" s="475"/>
      <c r="C25" s="475"/>
      <c r="D25" s="475"/>
      <c r="E25" s="475"/>
      <c r="F25" s="475"/>
      <c r="G25" s="391"/>
      <c r="H25" s="394"/>
      <c r="I25" s="67"/>
      <c r="J25" s="67"/>
      <c r="K25" s="67"/>
      <c r="L25" s="70"/>
      <c r="M25" s="84"/>
    </row>
    <row r="26" spans="1:13" s="69" customFormat="1" ht="15" customHeight="1">
      <c r="A26" s="474" t="s">
        <v>143</v>
      </c>
      <c r="B26" s="475"/>
      <c r="C26" s="475"/>
      <c r="D26" s="475"/>
      <c r="E26" s="475"/>
      <c r="F26" s="475"/>
      <c r="G26" s="391"/>
      <c r="H26" s="394"/>
      <c r="I26" s="67"/>
      <c r="J26" s="67"/>
      <c r="K26" s="67"/>
      <c r="L26" s="70"/>
      <c r="M26" s="84"/>
    </row>
    <row r="27" spans="1:13" s="69" customFormat="1" ht="15" customHeight="1" thickBot="1">
      <c r="A27" s="488" t="s">
        <v>28</v>
      </c>
      <c r="B27" s="489"/>
      <c r="C27" s="489"/>
      <c r="D27" s="489"/>
      <c r="E27" s="489"/>
      <c r="F27" s="489"/>
      <c r="G27" s="390">
        <f>+G23+G24+G25+G26</f>
        <v>0</v>
      </c>
      <c r="H27" s="398">
        <f>+H23+H24+H25+H26</f>
        <v>0</v>
      </c>
      <c r="I27" s="67"/>
      <c r="J27" s="67"/>
      <c r="K27" s="67"/>
      <c r="L27" s="70"/>
      <c r="M27" s="84"/>
    </row>
    <row r="28" spans="1:13" ht="6.9" customHeight="1">
      <c r="A28" s="100"/>
    </row>
    <row r="29" spans="1:13" s="99" customFormat="1" ht="15" customHeight="1" thickBot="1">
      <c r="A29" s="622" t="s">
        <v>89</v>
      </c>
      <c r="B29" s="622"/>
      <c r="C29" s="622"/>
      <c r="D29" s="622"/>
      <c r="E29" s="622"/>
      <c r="F29" s="622"/>
      <c r="G29" s="301"/>
      <c r="H29" s="301"/>
      <c r="I29" s="301"/>
      <c r="J29" s="301"/>
      <c r="K29" s="301"/>
      <c r="L29" s="97"/>
      <c r="M29" s="98"/>
    </row>
    <row r="30" spans="1:13" s="69" customFormat="1" ht="15" customHeight="1">
      <c r="A30" s="503" t="s">
        <v>36</v>
      </c>
      <c r="B30" s="504"/>
      <c r="C30" s="504"/>
      <c r="D30" s="504"/>
      <c r="E30" s="504"/>
      <c r="F30" s="504"/>
      <c r="G30" s="392"/>
      <c r="H30" s="393"/>
      <c r="I30" s="67"/>
      <c r="J30" s="67"/>
      <c r="K30" s="67"/>
      <c r="L30" s="70"/>
      <c r="M30" s="84"/>
    </row>
    <row r="31" spans="1:13" s="69" customFormat="1" ht="15" customHeight="1">
      <c r="A31" s="474" t="s">
        <v>38</v>
      </c>
      <c r="B31" s="475"/>
      <c r="C31" s="475"/>
      <c r="D31" s="475"/>
      <c r="E31" s="475"/>
      <c r="F31" s="475"/>
      <c r="G31" s="391"/>
      <c r="H31" s="394"/>
      <c r="I31" s="67"/>
      <c r="J31" s="67"/>
      <c r="K31" s="67"/>
      <c r="L31" s="70"/>
      <c r="M31" s="84"/>
    </row>
    <row r="32" spans="1:13" s="69" customFormat="1" ht="15" customHeight="1">
      <c r="A32" s="474" t="s">
        <v>37</v>
      </c>
      <c r="B32" s="475"/>
      <c r="C32" s="475"/>
      <c r="D32" s="475"/>
      <c r="E32" s="475"/>
      <c r="F32" s="475"/>
      <c r="G32" s="391"/>
      <c r="H32" s="394"/>
      <c r="I32" s="67"/>
      <c r="J32" s="67"/>
      <c r="K32" s="67"/>
      <c r="L32" s="70"/>
      <c r="M32" s="84"/>
    </row>
    <row r="33" spans="1:13" s="69" customFormat="1" ht="15" customHeight="1" thickBot="1">
      <c r="A33" s="488" t="s">
        <v>28</v>
      </c>
      <c r="B33" s="489"/>
      <c r="C33" s="489"/>
      <c r="D33" s="489"/>
      <c r="E33" s="489"/>
      <c r="F33" s="489"/>
      <c r="G33" s="390">
        <f>+G30+G31+G32</f>
        <v>0</v>
      </c>
      <c r="H33" s="398">
        <f>+H30+H31+H32</f>
        <v>0</v>
      </c>
      <c r="I33" s="67"/>
      <c r="J33" s="67"/>
      <c r="K33" s="67"/>
      <c r="L33" s="70"/>
      <c r="M33" s="84"/>
    </row>
    <row r="34" spans="1:13" ht="6.9" customHeight="1">
      <c r="A34" s="100"/>
    </row>
    <row r="35" spans="1:13" ht="6.9" customHeight="1">
      <c r="A35" s="100"/>
    </row>
    <row r="36" spans="1:13" ht="20.25" customHeight="1" thickBot="1">
      <c r="A36" s="630" t="s">
        <v>267</v>
      </c>
      <c r="B36" s="630"/>
      <c r="C36" s="630"/>
      <c r="D36" s="630"/>
      <c r="E36" s="630"/>
      <c r="F36" s="312"/>
      <c r="G36" s="301"/>
      <c r="H36" s="301"/>
      <c r="I36" s="301"/>
    </row>
    <row r="37" spans="1:13" ht="15" customHeight="1">
      <c r="A37" s="631" t="s">
        <v>268</v>
      </c>
      <c r="B37" s="632"/>
      <c r="C37" s="632"/>
      <c r="D37" s="632"/>
      <c r="E37" s="632"/>
      <c r="F37" s="633"/>
      <c r="G37" s="392"/>
      <c r="H37" s="393"/>
    </row>
    <row r="38" spans="1:13" ht="15" customHeight="1">
      <c r="A38" s="577" t="s">
        <v>269</v>
      </c>
      <c r="B38" s="578"/>
      <c r="C38" s="578"/>
      <c r="D38" s="578"/>
      <c r="E38" s="578"/>
      <c r="F38" s="579"/>
      <c r="G38" s="246"/>
      <c r="H38" s="313"/>
    </row>
    <row r="39" spans="1:13" ht="15" customHeight="1">
      <c r="A39" s="577" t="s">
        <v>270</v>
      </c>
      <c r="B39" s="578"/>
      <c r="C39" s="578"/>
      <c r="D39" s="578"/>
      <c r="E39" s="578"/>
      <c r="F39" s="579"/>
      <c r="G39" s="391"/>
      <c r="H39" s="394"/>
    </row>
    <row r="40" spans="1:13" ht="15" customHeight="1">
      <c r="A40" s="553" t="s">
        <v>271</v>
      </c>
      <c r="B40" s="554"/>
      <c r="C40" s="554"/>
      <c r="D40" s="554"/>
      <c r="E40" s="554"/>
      <c r="F40" s="555"/>
      <c r="G40" s="391"/>
      <c r="H40" s="394"/>
    </row>
    <row r="41" spans="1:13" ht="15" customHeight="1" thickBot="1">
      <c r="A41" s="550" t="s">
        <v>28</v>
      </c>
      <c r="B41" s="551"/>
      <c r="C41" s="551"/>
      <c r="D41" s="551"/>
      <c r="E41" s="551"/>
      <c r="F41" s="552"/>
      <c r="G41" s="390">
        <f>+G37+G39+G40</f>
        <v>0</v>
      </c>
      <c r="H41" s="398">
        <f>+H37+H39+H40</f>
        <v>0</v>
      </c>
    </row>
    <row r="42" spans="1:13" ht="15" customHeight="1" thickBot="1">
      <c r="A42" s="215"/>
      <c r="B42" s="215"/>
      <c r="C42" s="215"/>
      <c r="D42" s="215"/>
      <c r="E42" s="215"/>
      <c r="F42" s="215"/>
    </row>
    <row r="43" spans="1:13" ht="16.5" customHeight="1">
      <c r="A43" s="100"/>
      <c r="G43" s="626" t="s">
        <v>32</v>
      </c>
      <c r="H43" s="628" t="s">
        <v>168</v>
      </c>
      <c r="I43" s="620" t="s">
        <v>27</v>
      </c>
      <c r="K43" s="623" t="s">
        <v>172</v>
      </c>
      <c r="L43" s="624"/>
      <c r="M43" s="625"/>
    </row>
    <row r="44" spans="1:13" ht="6.75" customHeight="1" thickBot="1">
      <c r="A44" s="100"/>
      <c r="G44" s="627"/>
      <c r="H44" s="629"/>
      <c r="I44" s="621"/>
    </row>
    <row r="45" spans="1:13" ht="15" customHeight="1" thickBot="1">
      <c r="A45" s="622" t="s">
        <v>286</v>
      </c>
      <c r="B45" s="622"/>
      <c r="C45" s="622"/>
      <c r="D45" s="622"/>
      <c r="E45" s="622"/>
      <c r="F45" s="622"/>
      <c r="L45" s="304"/>
    </row>
    <row r="46" spans="1:13" ht="15" customHeight="1">
      <c r="A46" s="503" t="s">
        <v>39</v>
      </c>
      <c r="B46" s="504"/>
      <c r="C46" s="504"/>
      <c r="D46" s="504"/>
      <c r="E46" s="504"/>
      <c r="F46" s="504"/>
      <c r="G46" s="392"/>
      <c r="H46" s="392"/>
      <c r="I46" s="369">
        <f>G46+H46</f>
        <v>0</v>
      </c>
    </row>
    <row r="47" spans="1:13" ht="15" customHeight="1">
      <c r="A47" s="474" t="s">
        <v>40</v>
      </c>
      <c r="B47" s="475"/>
      <c r="C47" s="475"/>
      <c r="D47" s="475"/>
      <c r="E47" s="475"/>
      <c r="F47" s="475"/>
      <c r="G47" s="391"/>
      <c r="H47" s="391"/>
      <c r="I47" s="282">
        <f>G47+H47</f>
        <v>0</v>
      </c>
    </row>
    <row r="48" spans="1:13" ht="15" customHeight="1">
      <c r="A48" s="474" t="s">
        <v>41</v>
      </c>
      <c r="B48" s="475"/>
      <c r="C48" s="475"/>
      <c r="D48" s="475"/>
      <c r="E48" s="475"/>
      <c r="F48" s="475"/>
      <c r="G48" s="391"/>
      <c r="H48" s="391"/>
      <c r="I48" s="282">
        <f t="shared" ref="I48:I56" si="0">G48+H48</f>
        <v>0</v>
      </c>
    </row>
    <row r="49" spans="1:13" ht="15" customHeight="1">
      <c r="A49" s="474" t="s">
        <v>42</v>
      </c>
      <c r="B49" s="475"/>
      <c r="C49" s="475"/>
      <c r="D49" s="475"/>
      <c r="E49" s="475"/>
      <c r="F49" s="475"/>
      <c r="G49" s="391"/>
      <c r="H49" s="391"/>
      <c r="I49" s="282">
        <f t="shared" si="0"/>
        <v>0</v>
      </c>
      <c r="L49" s="304"/>
    </row>
    <row r="50" spans="1:13" ht="15" customHeight="1">
      <c r="A50" s="474" t="s">
        <v>43</v>
      </c>
      <c r="B50" s="475"/>
      <c r="C50" s="475"/>
      <c r="D50" s="475"/>
      <c r="E50" s="475"/>
      <c r="F50" s="475"/>
      <c r="G50" s="391"/>
      <c r="H50" s="391"/>
      <c r="I50" s="282">
        <f t="shared" si="0"/>
        <v>0</v>
      </c>
    </row>
    <row r="51" spans="1:13" ht="15" customHeight="1">
      <c r="A51" s="474" t="s">
        <v>44</v>
      </c>
      <c r="B51" s="475"/>
      <c r="C51" s="475"/>
      <c r="D51" s="475"/>
      <c r="E51" s="475"/>
      <c r="F51" s="475"/>
      <c r="G51" s="391"/>
      <c r="H51" s="391"/>
      <c r="I51" s="282">
        <f t="shared" si="0"/>
        <v>0</v>
      </c>
    </row>
    <row r="52" spans="1:13" ht="15" customHeight="1">
      <c r="A52" s="553" t="s">
        <v>45</v>
      </c>
      <c r="B52" s="554"/>
      <c r="C52" s="554"/>
      <c r="D52" s="554"/>
      <c r="E52" s="554"/>
      <c r="F52" s="555"/>
      <c r="G52" s="391"/>
      <c r="H52" s="391"/>
      <c r="I52" s="282">
        <f t="shared" si="0"/>
        <v>0</v>
      </c>
    </row>
    <row r="53" spans="1:13" ht="15" customHeight="1">
      <c r="A53" s="553" t="s">
        <v>46</v>
      </c>
      <c r="B53" s="554"/>
      <c r="C53" s="554"/>
      <c r="D53" s="554"/>
      <c r="E53" s="554"/>
      <c r="F53" s="555"/>
      <c r="G53" s="391"/>
      <c r="H53" s="391"/>
      <c r="I53" s="282">
        <f t="shared" si="0"/>
        <v>0</v>
      </c>
    </row>
    <row r="54" spans="1:13" ht="15" customHeight="1">
      <c r="A54" s="553" t="s">
        <v>47</v>
      </c>
      <c r="B54" s="554"/>
      <c r="C54" s="554"/>
      <c r="D54" s="554"/>
      <c r="E54" s="554"/>
      <c r="F54" s="555"/>
      <c r="G54" s="391"/>
      <c r="H54" s="391"/>
      <c r="I54" s="282">
        <f t="shared" si="0"/>
        <v>0</v>
      </c>
    </row>
    <row r="55" spans="1:13" ht="15" customHeight="1">
      <c r="A55" s="553" t="s">
        <v>48</v>
      </c>
      <c r="B55" s="554"/>
      <c r="C55" s="554"/>
      <c r="D55" s="554"/>
      <c r="E55" s="554"/>
      <c r="F55" s="555"/>
      <c r="G55" s="391"/>
      <c r="H55" s="391"/>
      <c r="I55" s="282">
        <f t="shared" si="0"/>
        <v>0</v>
      </c>
    </row>
    <row r="56" spans="1:13" ht="15" customHeight="1">
      <c r="A56" s="553" t="s">
        <v>306</v>
      </c>
      <c r="B56" s="554"/>
      <c r="C56" s="554"/>
      <c r="D56" s="554"/>
      <c r="E56" s="554"/>
      <c r="F56" s="555"/>
      <c r="G56" s="166"/>
      <c r="H56" s="166"/>
      <c r="I56" s="282">
        <f t="shared" si="0"/>
        <v>0</v>
      </c>
    </row>
    <row r="57" spans="1:13" ht="15" customHeight="1" thickBot="1">
      <c r="A57" s="550" t="s">
        <v>272</v>
      </c>
      <c r="B57" s="551"/>
      <c r="C57" s="551"/>
      <c r="D57" s="551"/>
      <c r="E57" s="551"/>
      <c r="F57" s="552"/>
      <c r="G57" s="390">
        <f>+G46+G47+G48+G49+G50+G51+G52+G53+G54+G55+G56</f>
        <v>0</v>
      </c>
      <c r="H57" s="390">
        <f>+H46+H47+H48+H49+H50+H51+H52+H53+H54+H55+H56</f>
        <v>0</v>
      </c>
      <c r="I57" s="398">
        <f>+G57+H57</f>
        <v>0</v>
      </c>
      <c r="K57" s="328" t="str">
        <f>IF(G57-H13=0,"0","errore")</f>
        <v>0</v>
      </c>
      <c r="L57" s="328" t="str">
        <f>IF(H57-SUM(H14:H19)=0,"0","errore")</f>
        <v>0</v>
      </c>
      <c r="M57" s="328" t="str">
        <f>IF(I57-H20=0,"0","errore")</f>
        <v>0</v>
      </c>
    </row>
    <row r="58" spans="1:13" ht="15" customHeight="1">
      <c r="A58" s="100"/>
    </row>
    <row r="59" spans="1:13" ht="10.5" customHeight="1">
      <c r="A59" s="100"/>
    </row>
  </sheetData>
  <sheetProtection algorithmName="SHA-512" hashValue="7tqqHZdYygg7XnN3/omCRwecVZocRfyTyjqSD/PjBx3+YPzcotEaHIkry1vB7J0ZO982GzjMilt6ytLcaRjcdw==" saltValue="SgHbV4+p1wZ8Kfo/Tgzowg==" spinCount="100000" sheet="1" objects="1" scenarios="1" selectLockedCells="1"/>
  <mergeCells count="48">
    <mergeCell ref="K43:M43"/>
    <mergeCell ref="A52:F52"/>
    <mergeCell ref="A53:F53"/>
    <mergeCell ref="A54:F54"/>
    <mergeCell ref="A55:F55"/>
    <mergeCell ref="H43:H44"/>
    <mergeCell ref="I43:I44"/>
    <mergeCell ref="G43:G44"/>
    <mergeCell ref="A46:F46"/>
    <mergeCell ref="A47:F47"/>
    <mergeCell ref="A48:F48"/>
    <mergeCell ref="A49:F49"/>
    <mergeCell ref="A45:F45"/>
    <mergeCell ref="A37:F37"/>
    <mergeCell ref="A38:F38"/>
    <mergeCell ref="A57:F57"/>
    <mergeCell ref="A51:F51"/>
    <mergeCell ref="A40:F40"/>
    <mergeCell ref="A41:F41"/>
    <mergeCell ref="A50:F50"/>
    <mergeCell ref="A39:F39"/>
    <mergeCell ref="A56:F56"/>
    <mergeCell ref="A25:F25"/>
    <mergeCell ref="A26:F26"/>
    <mergeCell ref="A27:F27"/>
    <mergeCell ref="A29:F29"/>
    <mergeCell ref="A30:F30"/>
    <mergeCell ref="A32:F32"/>
    <mergeCell ref="A33:F33"/>
    <mergeCell ref="A36:E36"/>
    <mergeCell ref="A17:F17"/>
    <mergeCell ref="A12:F12"/>
    <mergeCell ref="A13:F13"/>
    <mergeCell ref="A14:F14"/>
    <mergeCell ref="A15:F15"/>
    <mergeCell ref="A16:F16"/>
    <mergeCell ref="A31:F31"/>
    <mergeCell ref="A18:F18"/>
    <mergeCell ref="A19:F19"/>
    <mergeCell ref="A20:F20"/>
    <mergeCell ref="A22:F22"/>
    <mergeCell ref="A23:F23"/>
    <mergeCell ref="A24:F24"/>
    <mergeCell ref="A1:I1"/>
    <mergeCell ref="A4:I4"/>
    <mergeCell ref="G6:H6"/>
    <mergeCell ref="A9:F10"/>
    <mergeCell ref="G9:H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M42"/>
  <sheetViews>
    <sheetView showGridLines="0" workbookViewId="0">
      <selection activeCell="G12" sqref="G12"/>
    </sheetView>
  </sheetViews>
  <sheetFormatPr defaultColWidth="9.109375" defaultRowHeight="13.2"/>
  <cols>
    <col min="1" max="4" width="8.109375" style="25" customWidth="1"/>
    <col min="5" max="6" width="15.5546875" style="25" customWidth="1"/>
    <col min="7" max="9" width="15.6640625" style="25" customWidth="1"/>
    <col min="10" max="13" width="14.33203125" style="25" customWidth="1"/>
    <col min="14" max="16384" width="9.109375" style="25"/>
  </cols>
  <sheetData>
    <row r="1" spans="1:12" s="23" customFormat="1" ht="17.399999999999999">
      <c r="A1" s="727" t="s">
        <v>64</v>
      </c>
      <c r="B1" s="727"/>
      <c r="C1" s="727"/>
      <c r="D1" s="727"/>
      <c r="E1" s="727"/>
      <c r="F1" s="727"/>
      <c r="G1" s="727"/>
      <c r="H1" s="727"/>
      <c r="I1" s="727"/>
      <c r="J1" s="93"/>
    </row>
    <row r="2" spans="1:12" s="23" customFormat="1" ht="21" customHeight="1">
      <c r="A2" s="94"/>
      <c r="B2" s="94"/>
      <c r="C2" s="94"/>
      <c r="D2" s="94"/>
      <c r="E2" s="94"/>
      <c r="F2" s="94"/>
      <c r="G2" s="94"/>
      <c r="H2" s="94"/>
      <c r="I2" s="65"/>
      <c r="J2" s="65"/>
      <c r="K2" s="65"/>
    </row>
    <row r="3" spans="1:12" ht="21" customHeight="1" thickBot="1">
      <c r="A3" s="24"/>
      <c r="B3" s="24"/>
      <c r="C3" s="24"/>
      <c r="D3" s="24"/>
      <c r="E3" s="24"/>
    </row>
    <row r="4" spans="1:12" s="70" customFormat="1" ht="30.75" customHeight="1" thickBot="1">
      <c r="A4" s="724" t="s">
        <v>281</v>
      </c>
      <c r="B4" s="725"/>
      <c r="C4" s="725"/>
      <c r="D4" s="725"/>
      <c r="E4" s="725"/>
      <c r="F4" s="725"/>
      <c r="G4" s="725"/>
      <c r="H4" s="725"/>
      <c r="I4" s="726"/>
      <c r="J4" s="95"/>
    </row>
    <row r="5" spans="1:12" s="69" customFormat="1" ht="30.75" customHeight="1" thickBot="1">
      <c r="A5" s="66"/>
      <c r="B5" s="66"/>
      <c r="C5" s="66"/>
      <c r="D5" s="66"/>
      <c r="E5" s="66"/>
      <c r="F5" s="66"/>
      <c r="G5" s="66"/>
      <c r="H5" s="67"/>
      <c r="I5" s="67"/>
      <c r="J5" s="67"/>
    </row>
    <row r="6" spans="1:12" ht="21.75" customHeight="1" thickBot="1">
      <c r="A6" s="104"/>
      <c r="B6" s="71"/>
      <c r="C6" s="71"/>
      <c r="D6" s="71"/>
      <c r="E6" s="71"/>
      <c r="F6" s="71"/>
      <c r="G6" s="284">
        <v>2019</v>
      </c>
    </row>
    <row r="7" spans="1:12" ht="12" hidden="1" customHeight="1">
      <c r="A7" s="104"/>
      <c r="B7" s="71"/>
      <c r="C7" s="71"/>
      <c r="D7" s="71"/>
      <c r="E7" s="71"/>
      <c r="F7" s="71"/>
      <c r="G7" s="116"/>
    </row>
    <row r="8" spans="1:12" ht="3" customHeight="1" thickBot="1">
      <c r="A8" s="100"/>
    </row>
    <row r="9" spans="1:12" ht="33.75" customHeight="1" thickBot="1">
      <c r="A9" s="637"/>
      <c r="B9" s="637"/>
      <c r="C9" s="637"/>
      <c r="D9" s="637"/>
      <c r="E9" s="637"/>
      <c r="F9" s="66"/>
      <c r="G9" s="107" t="s">
        <v>85</v>
      </c>
    </row>
    <row r="10" spans="1:12" ht="14.25" customHeight="1">
      <c r="A10" s="100"/>
    </row>
    <row r="11" spans="1:12" s="99" customFormat="1" ht="16.5" customHeight="1" thickBot="1">
      <c r="A11" s="622" t="s">
        <v>31</v>
      </c>
      <c r="B11" s="622"/>
      <c r="C11" s="622"/>
      <c r="D11" s="622"/>
      <c r="E11" s="622"/>
      <c r="F11" s="109"/>
      <c r="G11" s="109"/>
      <c r="H11" s="96"/>
      <c r="I11" s="96"/>
      <c r="J11" s="96"/>
      <c r="K11" s="97"/>
      <c r="L11" s="98"/>
    </row>
    <row r="12" spans="1:12" s="69" customFormat="1" ht="15" customHeight="1">
      <c r="A12" s="580" t="s">
        <v>32</v>
      </c>
      <c r="B12" s="581"/>
      <c r="C12" s="581"/>
      <c r="D12" s="581"/>
      <c r="E12" s="581"/>
      <c r="F12" s="582"/>
      <c r="G12" s="261"/>
      <c r="H12" s="67"/>
      <c r="I12" s="67"/>
      <c r="J12" s="67"/>
      <c r="K12" s="70"/>
      <c r="L12" s="84"/>
    </row>
    <row r="13" spans="1:12" s="69" customFormat="1" ht="15" customHeight="1">
      <c r="A13" s="553" t="s">
        <v>33</v>
      </c>
      <c r="B13" s="554"/>
      <c r="C13" s="554"/>
      <c r="D13" s="554"/>
      <c r="E13" s="554"/>
      <c r="F13" s="555"/>
      <c r="G13" s="262"/>
      <c r="H13" s="67"/>
      <c r="I13" s="67"/>
      <c r="J13" s="67"/>
      <c r="K13" s="70"/>
      <c r="L13" s="84"/>
    </row>
    <row r="14" spans="1:12" s="69" customFormat="1" ht="15" customHeight="1">
      <c r="A14" s="553" t="s">
        <v>34</v>
      </c>
      <c r="B14" s="554"/>
      <c r="C14" s="554"/>
      <c r="D14" s="554"/>
      <c r="E14" s="554"/>
      <c r="F14" s="555"/>
      <c r="G14" s="262"/>
      <c r="H14" s="67"/>
      <c r="I14" s="67"/>
      <c r="J14" s="67"/>
      <c r="K14" s="70"/>
      <c r="L14" s="84"/>
    </row>
    <row r="15" spans="1:12" s="69" customFormat="1" ht="15" customHeight="1">
      <c r="A15" s="553" t="s">
        <v>75</v>
      </c>
      <c r="B15" s="554"/>
      <c r="C15" s="554"/>
      <c r="D15" s="554"/>
      <c r="E15" s="554"/>
      <c r="F15" s="555"/>
      <c r="G15" s="262"/>
      <c r="H15" s="67"/>
      <c r="I15" s="67"/>
      <c r="J15" s="67"/>
      <c r="K15" s="70"/>
      <c r="L15" s="84"/>
    </row>
    <row r="16" spans="1:12" s="69" customFormat="1" ht="15" customHeight="1">
      <c r="A16" s="553" t="s">
        <v>35</v>
      </c>
      <c r="B16" s="554"/>
      <c r="C16" s="554"/>
      <c r="D16" s="554"/>
      <c r="E16" s="554"/>
      <c r="F16" s="555"/>
      <c r="G16" s="262"/>
      <c r="H16" s="67"/>
      <c r="I16" s="67"/>
      <c r="J16" s="67"/>
      <c r="K16" s="70"/>
      <c r="L16" s="84"/>
    </row>
    <row r="17" spans="1:13" s="69" customFormat="1" ht="15" customHeight="1">
      <c r="A17" s="553" t="s">
        <v>297</v>
      </c>
      <c r="B17" s="554"/>
      <c r="C17" s="554"/>
      <c r="D17" s="554"/>
      <c r="E17" s="554"/>
      <c r="F17" s="555"/>
      <c r="G17" s="262"/>
      <c r="H17" s="67"/>
      <c r="I17" s="67"/>
      <c r="J17" s="67"/>
      <c r="K17" s="70"/>
      <c r="L17" s="84"/>
    </row>
    <row r="18" spans="1:13" s="69" customFormat="1" ht="15" customHeight="1">
      <c r="A18" s="553" t="s">
        <v>298</v>
      </c>
      <c r="B18" s="554"/>
      <c r="C18" s="554"/>
      <c r="D18" s="554"/>
      <c r="E18" s="554"/>
      <c r="F18" s="555"/>
      <c r="G18" s="262"/>
      <c r="H18" s="67"/>
      <c r="I18" s="67"/>
      <c r="J18" s="67"/>
      <c r="K18" s="70"/>
      <c r="L18" s="84"/>
    </row>
    <row r="19" spans="1:13" s="69" customFormat="1" ht="15" customHeight="1" thickBot="1">
      <c r="A19" s="550" t="s">
        <v>29</v>
      </c>
      <c r="B19" s="551"/>
      <c r="C19" s="551"/>
      <c r="D19" s="551"/>
      <c r="E19" s="551"/>
      <c r="F19" s="552"/>
      <c r="G19" s="263">
        <f>+G12+G13+G14+G15+G16+G17+G18</f>
        <v>0</v>
      </c>
      <c r="H19" s="67"/>
      <c r="I19" s="67"/>
      <c r="J19" s="67"/>
      <c r="K19" s="70"/>
      <c r="L19" s="84"/>
    </row>
    <row r="20" spans="1:13" ht="14.25" customHeight="1">
      <c r="A20" s="100"/>
    </row>
    <row r="21" spans="1:13" s="99" customFormat="1" ht="16.5" customHeight="1" thickBot="1">
      <c r="A21" s="622" t="s">
        <v>89</v>
      </c>
      <c r="B21" s="622"/>
      <c r="C21" s="622"/>
      <c r="D21" s="622"/>
      <c r="E21" s="622"/>
      <c r="F21" s="109"/>
      <c r="G21" s="109"/>
      <c r="H21" s="96"/>
      <c r="I21" s="96"/>
      <c r="J21" s="96"/>
      <c r="K21" s="97"/>
      <c r="L21" s="98"/>
    </row>
    <row r="22" spans="1:13" s="69" customFormat="1" ht="15" customHeight="1">
      <c r="A22" s="503" t="s">
        <v>36</v>
      </c>
      <c r="B22" s="504"/>
      <c r="C22" s="504"/>
      <c r="D22" s="504"/>
      <c r="E22" s="504"/>
      <c r="F22" s="504"/>
      <c r="G22" s="261"/>
      <c r="H22" s="67"/>
      <c r="I22" s="67"/>
      <c r="J22" s="67"/>
      <c r="K22" s="70"/>
      <c r="L22" s="84"/>
    </row>
    <row r="23" spans="1:13" s="69" customFormat="1" ht="15" customHeight="1">
      <c r="A23" s="474" t="s">
        <v>38</v>
      </c>
      <c r="B23" s="475"/>
      <c r="C23" s="475"/>
      <c r="D23" s="475"/>
      <c r="E23" s="475"/>
      <c r="F23" s="475"/>
      <c r="G23" s="262"/>
      <c r="H23" s="67"/>
      <c r="I23" s="67"/>
      <c r="J23" s="67"/>
      <c r="K23" s="70"/>
      <c r="L23" s="84"/>
    </row>
    <row r="24" spans="1:13" s="69" customFormat="1" ht="15" customHeight="1">
      <c r="A24" s="474" t="s">
        <v>37</v>
      </c>
      <c r="B24" s="475"/>
      <c r="C24" s="475"/>
      <c r="D24" s="475"/>
      <c r="E24" s="475"/>
      <c r="F24" s="475"/>
      <c r="G24" s="262"/>
      <c r="H24" s="67"/>
      <c r="I24" s="67"/>
      <c r="J24" s="67"/>
      <c r="K24" s="70"/>
      <c r="L24" s="84"/>
    </row>
    <row r="25" spans="1:13" s="69" customFormat="1" ht="15" customHeight="1" thickBot="1">
      <c r="A25" s="488" t="s">
        <v>29</v>
      </c>
      <c r="B25" s="489"/>
      <c r="C25" s="489"/>
      <c r="D25" s="489"/>
      <c r="E25" s="489"/>
      <c r="F25" s="489"/>
      <c r="G25" s="263">
        <f>+G22+G23+G24</f>
        <v>0</v>
      </c>
      <c r="H25" s="67"/>
      <c r="I25" s="67"/>
      <c r="J25" s="67"/>
      <c r="K25" s="70"/>
      <c r="L25" s="84"/>
    </row>
    <row r="26" spans="1:13" s="342" customFormat="1" ht="15" customHeight="1">
      <c r="A26" s="270"/>
      <c r="B26" s="270"/>
      <c r="C26" s="270"/>
      <c r="D26" s="270"/>
      <c r="E26" s="270"/>
      <c r="F26" s="270"/>
      <c r="G26" s="340"/>
      <c r="H26" s="341"/>
      <c r="I26" s="341"/>
      <c r="J26" s="341"/>
    </row>
    <row r="27" spans="1:13" ht="9.75" customHeight="1" thickBot="1">
      <c r="A27" s="100"/>
    </row>
    <row r="28" spans="1:13">
      <c r="A28" s="100"/>
      <c r="G28" s="626" t="s">
        <v>32</v>
      </c>
      <c r="H28" s="628" t="s">
        <v>168</v>
      </c>
      <c r="I28" s="620" t="s">
        <v>27</v>
      </c>
      <c r="K28" s="624" t="s">
        <v>172</v>
      </c>
      <c r="L28" s="624"/>
      <c r="M28" s="624"/>
    </row>
    <row r="29" spans="1:13" ht="13.8" thickBot="1">
      <c r="A29" s="100"/>
      <c r="G29" s="627"/>
      <c r="H29" s="629"/>
      <c r="I29" s="621"/>
    </row>
    <row r="30" spans="1:13" ht="14.4" thickBot="1">
      <c r="A30" s="622" t="s">
        <v>122</v>
      </c>
      <c r="B30" s="622"/>
      <c r="C30" s="622"/>
      <c r="D30" s="622"/>
      <c r="E30" s="622"/>
      <c r="F30" s="622"/>
    </row>
    <row r="31" spans="1:13" ht="15" customHeight="1">
      <c r="A31" s="503" t="s">
        <v>39</v>
      </c>
      <c r="B31" s="504"/>
      <c r="C31" s="504"/>
      <c r="D31" s="504"/>
      <c r="E31" s="504"/>
      <c r="F31" s="504"/>
      <c r="G31" s="392"/>
      <c r="H31" s="392"/>
      <c r="I31" s="369">
        <f>G31+H31</f>
        <v>0</v>
      </c>
    </row>
    <row r="32" spans="1:13" ht="15" customHeight="1">
      <c r="A32" s="474" t="s">
        <v>40</v>
      </c>
      <c r="B32" s="475"/>
      <c r="C32" s="475"/>
      <c r="D32" s="475"/>
      <c r="E32" s="475"/>
      <c r="F32" s="475"/>
      <c r="G32" s="391"/>
      <c r="H32" s="391"/>
      <c r="I32" s="282">
        <f t="shared" ref="I32:I41" si="0">G32+H32</f>
        <v>0</v>
      </c>
    </row>
    <row r="33" spans="1:13" ht="15" customHeight="1">
      <c r="A33" s="474" t="s">
        <v>41</v>
      </c>
      <c r="B33" s="475"/>
      <c r="C33" s="475"/>
      <c r="D33" s="475"/>
      <c r="E33" s="475"/>
      <c r="F33" s="475"/>
      <c r="G33" s="391"/>
      <c r="H33" s="391"/>
      <c r="I33" s="282">
        <f t="shared" si="0"/>
        <v>0</v>
      </c>
    </row>
    <row r="34" spans="1:13" ht="15" customHeight="1">
      <c r="A34" s="474" t="s">
        <v>42</v>
      </c>
      <c r="B34" s="475"/>
      <c r="C34" s="475"/>
      <c r="D34" s="475"/>
      <c r="E34" s="475"/>
      <c r="F34" s="475"/>
      <c r="G34" s="391"/>
      <c r="H34" s="391"/>
      <c r="I34" s="282">
        <f t="shared" si="0"/>
        <v>0</v>
      </c>
    </row>
    <row r="35" spans="1:13" ht="15" customHeight="1">
      <c r="A35" s="474" t="s">
        <v>43</v>
      </c>
      <c r="B35" s="475"/>
      <c r="C35" s="475"/>
      <c r="D35" s="475"/>
      <c r="E35" s="475"/>
      <c r="F35" s="475"/>
      <c r="G35" s="391"/>
      <c r="H35" s="391"/>
      <c r="I35" s="282">
        <f t="shared" si="0"/>
        <v>0</v>
      </c>
    </row>
    <row r="36" spans="1:13" ht="15" customHeight="1">
      <c r="A36" s="474" t="s">
        <v>44</v>
      </c>
      <c r="B36" s="475"/>
      <c r="C36" s="475"/>
      <c r="D36" s="475"/>
      <c r="E36" s="475"/>
      <c r="F36" s="475"/>
      <c r="G36" s="391"/>
      <c r="H36" s="391"/>
      <c r="I36" s="282">
        <f t="shared" si="0"/>
        <v>0</v>
      </c>
    </row>
    <row r="37" spans="1:13" ht="15" customHeight="1">
      <c r="A37" s="553" t="s">
        <v>45</v>
      </c>
      <c r="B37" s="554"/>
      <c r="C37" s="554"/>
      <c r="D37" s="554"/>
      <c r="E37" s="554"/>
      <c r="F37" s="555"/>
      <c r="G37" s="391"/>
      <c r="H37" s="391"/>
      <c r="I37" s="282">
        <f t="shared" si="0"/>
        <v>0</v>
      </c>
    </row>
    <row r="38" spans="1:13" ht="15" customHeight="1">
      <c r="A38" s="553" t="s">
        <v>46</v>
      </c>
      <c r="B38" s="554"/>
      <c r="C38" s="554"/>
      <c r="D38" s="554"/>
      <c r="E38" s="554"/>
      <c r="F38" s="555"/>
      <c r="G38" s="391"/>
      <c r="H38" s="391"/>
      <c r="I38" s="282">
        <f t="shared" si="0"/>
        <v>0</v>
      </c>
    </row>
    <row r="39" spans="1:13" ht="15" customHeight="1">
      <c r="A39" s="553" t="s">
        <v>47</v>
      </c>
      <c r="B39" s="554"/>
      <c r="C39" s="554"/>
      <c r="D39" s="554"/>
      <c r="E39" s="554"/>
      <c r="F39" s="555"/>
      <c r="G39" s="391"/>
      <c r="H39" s="391"/>
      <c r="I39" s="282">
        <f t="shared" si="0"/>
        <v>0</v>
      </c>
    </row>
    <row r="40" spans="1:13" ht="15" customHeight="1">
      <c r="A40" s="553" t="s">
        <v>48</v>
      </c>
      <c r="B40" s="554"/>
      <c r="C40" s="554"/>
      <c r="D40" s="554"/>
      <c r="E40" s="554"/>
      <c r="F40" s="555"/>
      <c r="G40" s="391"/>
      <c r="H40" s="391"/>
      <c r="I40" s="282">
        <f t="shared" si="0"/>
        <v>0</v>
      </c>
    </row>
    <row r="41" spans="1:13" ht="15" customHeight="1">
      <c r="A41" s="553" t="s">
        <v>306</v>
      </c>
      <c r="B41" s="554"/>
      <c r="C41" s="554"/>
      <c r="D41" s="554"/>
      <c r="E41" s="554"/>
      <c r="F41" s="555"/>
      <c r="G41" s="166"/>
      <c r="H41" s="166"/>
      <c r="I41" s="282">
        <f t="shared" si="0"/>
        <v>0</v>
      </c>
    </row>
    <row r="42" spans="1:13" ht="15" customHeight="1" thickBot="1">
      <c r="A42" s="550" t="s">
        <v>29</v>
      </c>
      <c r="B42" s="551"/>
      <c r="C42" s="551"/>
      <c r="D42" s="551"/>
      <c r="E42" s="551"/>
      <c r="F42" s="552"/>
      <c r="G42" s="390">
        <f>+G31+G32+G33+G34+G35+G36+G37+G38+G39+G40+G41</f>
        <v>0</v>
      </c>
      <c r="H42" s="390">
        <f>+H31+H32+H33+H34+H35+H36+H37+H38+H39+H40+H41</f>
        <v>0</v>
      </c>
      <c r="I42" s="398">
        <f>+G42+H42</f>
        <v>0</v>
      </c>
      <c r="K42" s="330" t="str">
        <f>IF(G42-G12=0,"0","errore")</f>
        <v>0</v>
      </c>
      <c r="L42" s="330" t="str">
        <f>IF(H42-SUM(G13:G18)=0,"0","errore")</f>
        <v>0</v>
      </c>
      <c r="M42" s="330" t="str">
        <f>IF(I42-G19=0,"0","errore")</f>
        <v>0</v>
      </c>
    </row>
  </sheetData>
  <sheetProtection algorithmName="SHA-512" hashValue="Sa4DtxUWuLY0xNaiGVanznWp0YBOGhGtgCkq6RknzG1DjIaJW1TNT2bWaHUP31McLavWQnVRvmKVtV4AtadZEg==" saltValue="SwYyIbqlgSvVdZL9TDXW6A==" spinCount="100000" sheet="1" objects="1" scenarios="1" selectLockedCells="1"/>
  <mergeCells count="34">
    <mergeCell ref="A40:F40"/>
    <mergeCell ref="A42:F42"/>
    <mergeCell ref="K28:M28"/>
    <mergeCell ref="A31:F31"/>
    <mergeCell ref="A32:F32"/>
    <mergeCell ref="A38:F38"/>
    <mergeCell ref="A39:F39"/>
    <mergeCell ref="A33:F33"/>
    <mergeCell ref="A34:F34"/>
    <mergeCell ref="A35:F35"/>
    <mergeCell ref="A36:F36"/>
    <mergeCell ref="A41:F41"/>
    <mergeCell ref="G28:G29"/>
    <mergeCell ref="H28:H29"/>
    <mergeCell ref="I28:I29"/>
    <mergeCell ref="A30:F30"/>
    <mergeCell ref="A9:E9"/>
    <mergeCell ref="A12:F12"/>
    <mergeCell ref="A4:I4"/>
    <mergeCell ref="A11:E11"/>
    <mergeCell ref="A1:I1"/>
    <mergeCell ref="A13:F13"/>
    <mergeCell ref="A14:F14"/>
    <mergeCell ref="A37:F37"/>
    <mergeCell ref="A24:F24"/>
    <mergeCell ref="A25:F25"/>
    <mergeCell ref="A23:F23"/>
    <mergeCell ref="A15:F15"/>
    <mergeCell ref="A19:F19"/>
    <mergeCell ref="A21:E21"/>
    <mergeCell ref="A22:F22"/>
    <mergeCell ref="A16:F16"/>
    <mergeCell ref="A17:F17"/>
    <mergeCell ref="A18:F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O142"/>
  <sheetViews>
    <sheetView showGridLines="0" workbookViewId="0">
      <selection activeCell="A8" sqref="A8"/>
    </sheetView>
  </sheetViews>
  <sheetFormatPr defaultColWidth="9.109375" defaultRowHeight="13.2"/>
  <cols>
    <col min="1" max="1" width="17.33203125" style="25" customWidth="1"/>
    <col min="2" max="2" width="2.6640625" style="25" customWidth="1"/>
    <col min="3" max="3" width="8.6640625" style="25" customWidth="1"/>
    <col min="4" max="5" width="18" style="25" customWidth="1"/>
    <col min="6" max="6" width="16.109375" style="25" customWidth="1"/>
    <col min="7" max="7" width="14.109375" style="25" customWidth="1"/>
    <col min="8" max="8" width="19.44140625" style="25" customWidth="1"/>
    <col min="9" max="11" width="13.5546875" style="25" customWidth="1"/>
    <col min="12" max="13" width="15.6640625" style="25" customWidth="1"/>
    <col min="14" max="14" width="17.44140625" style="25" customWidth="1"/>
    <col min="15" max="15" width="12" style="25" customWidth="1"/>
    <col min="16" max="16" width="8.88671875" style="25" customWidth="1"/>
    <col min="17" max="16384" width="9.109375" style="25"/>
  </cols>
  <sheetData>
    <row r="1" spans="1:15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65"/>
    </row>
    <row r="2" spans="1:15" s="23" customFormat="1" ht="21" customHeight="1">
      <c r="B2" s="94"/>
      <c r="C2" s="94"/>
      <c r="D2" s="94"/>
      <c r="E2" s="235"/>
      <c r="F2" s="184"/>
      <c r="G2" s="94"/>
      <c r="H2" s="182"/>
      <c r="I2" s="94"/>
      <c r="J2" s="94"/>
      <c r="K2" s="94"/>
      <c r="L2" s="94"/>
      <c r="M2" s="65"/>
      <c r="N2" s="65"/>
      <c r="O2" s="65"/>
    </row>
    <row r="3" spans="1:15" ht="21" customHeight="1" thickBot="1">
      <c r="B3" s="24"/>
      <c r="C3" s="24"/>
      <c r="D3" s="24"/>
      <c r="E3" s="24"/>
      <c r="F3" s="24"/>
      <c r="G3" s="24"/>
      <c r="H3" s="24"/>
    </row>
    <row r="4" spans="1:15" s="31" customFormat="1" ht="30.75" customHeight="1" thickBot="1">
      <c r="A4" s="493" t="s">
        <v>312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5"/>
      <c r="O4" s="32"/>
    </row>
    <row r="5" spans="1:15" ht="30.75" customHeight="1" thickBot="1"/>
    <row r="6" spans="1:15" ht="27.75" customHeight="1">
      <c r="A6" s="728" t="s">
        <v>80</v>
      </c>
      <c r="B6" s="733" t="s">
        <v>205</v>
      </c>
      <c r="C6" s="733"/>
      <c r="D6" s="733"/>
      <c r="E6" s="730" t="s">
        <v>219</v>
      </c>
      <c r="F6" s="730" t="s">
        <v>157</v>
      </c>
      <c r="G6" s="730" t="s">
        <v>305</v>
      </c>
      <c r="H6" s="730" t="s">
        <v>309</v>
      </c>
      <c r="I6" s="730" t="s">
        <v>24</v>
      </c>
      <c r="J6" s="730" t="s">
        <v>25</v>
      </c>
      <c r="K6" s="730">
        <v>2019</v>
      </c>
      <c r="L6" s="730"/>
      <c r="M6" s="730"/>
      <c r="N6" s="732"/>
    </row>
    <row r="7" spans="1:15" ht="39.75" customHeight="1">
      <c r="A7" s="729"/>
      <c r="B7" s="734"/>
      <c r="C7" s="734"/>
      <c r="D7" s="734"/>
      <c r="E7" s="731"/>
      <c r="F7" s="731"/>
      <c r="G7" s="731"/>
      <c r="H7" s="731"/>
      <c r="I7" s="731"/>
      <c r="J7" s="731"/>
      <c r="K7" s="223" t="s">
        <v>23</v>
      </c>
      <c r="L7" s="223" t="s">
        <v>282</v>
      </c>
      <c r="M7" s="223" t="s">
        <v>85</v>
      </c>
      <c r="N7" s="224" t="s">
        <v>204</v>
      </c>
    </row>
    <row r="8" spans="1:15" ht="15" customHeight="1">
      <c r="A8" s="404"/>
      <c r="B8" s="428"/>
      <c r="C8" s="429"/>
      <c r="D8" s="429"/>
      <c r="E8" s="403"/>
      <c r="F8" s="147"/>
      <c r="G8" s="147"/>
      <c r="H8" s="147"/>
      <c r="I8" s="150"/>
      <c r="J8" s="402"/>
      <c r="K8" s="151"/>
      <c r="L8" s="384"/>
      <c r="M8" s="1"/>
      <c r="N8" s="2"/>
    </row>
    <row r="9" spans="1:15" ht="15" customHeight="1">
      <c r="A9" s="404"/>
      <c r="B9" s="428"/>
      <c r="C9" s="429"/>
      <c r="D9" s="429"/>
      <c r="E9" s="403"/>
      <c r="F9" s="147"/>
      <c r="G9" s="147"/>
      <c r="H9" s="147"/>
      <c r="I9" s="150"/>
      <c r="J9" s="399"/>
      <c r="K9" s="151"/>
      <c r="L9" s="384"/>
      <c r="M9" s="1"/>
      <c r="N9" s="2"/>
    </row>
    <row r="10" spans="1:15" ht="15" customHeight="1">
      <c r="A10" s="404"/>
      <c r="B10" s="428"/>
      <c r="C10" s="429"/>
      <c r="D10" s="429"/>
      <c r="E10" s="403"/>
      <c r="F10" s="147"/>
      <c r="G10" s="147"/>
      <c r="H10" s="147"/>
      <c r="I10" s="150"/>
      <c r="J10" s="399"/>
      <c r="K10" s="151"/>
      <c r="L10" s="384"/>
      <c r="M10" s="1"/>
      <c r="N10" s="2"/>
    </row>
    <row r="11" spans="1:15" ht="15" customHeight="1">
      <c r="A11" s="404"/>
      <c r="B11" s="428"/>
      <c r="C11" s="429"/>
      <c r="D11" s="429"/>
      <c r="E11" s="403"/>
      <c r="F11" s="147"/>
      <c r="G11" s="147"/>
      <c r="H11" s="147"/>
      <c r="I11" s="150"/>
      <c r="J11" s="399"/>
      <c r="K11" s="151"/>
      <c r="L11" s="384"/>
      <c r="M11" s="1"/>
      <c r="N11" s="2"/>
    </row>
    <row r="12" spans="1:15" ht="15" customHeight="1">
      <c r="A12" s="404"/>
      <c r="B12" s="428"/>
      <c r="C12" s="429"/>
      <c r="D12" s="429"/>
      <c r="E12" s="403"/>
      <c r="F12" s="147"/>
      <c r="G12" s="147"/>
      <c r="H12" s="147"/>
      <c r="I12" s="150"/>
      <c r="J12" s="399"/>
      <c r="K12" s="151"/>
      <c r="L12" s="384"/>
      <c r="M12" s="1"/>
      <c r="N12" s="2"/>
    </row>
    <row r="13" spans="1:15" ht="15" customHeight="1">
      <c r="A13" s="404"/>
      <c r="B13" s="428"/>
      <c r="C13" s="429"/>
      <c r="D13" s="429"/>
      <c r="E13" s="403"/>
      <c r="F13" s="147"/>
      <c r="G13" s="147"/>
      <c r="H13" s="147"/>
      <c r="I13" s="150"/>
      <c r="J13" s="399"/>
      <c r="K13" s="151"/>
      <c r="L13" s="384"/>
      <c r="M13" s="1"/>
      <c r="N13" s="2"/>
    </row>
    <row r="14" spans="1:15" ht="15" customHeight="1">
      <c r="A14" s="404"/>
      <c r="B14" s="428"/>
      <c r="C14" s="429"/>
      <c r="D14" s="429"/>
      <c r="E14" s="403"/>
      <c r="F14" s="147"/>
      <c r="G14" s="147"/>
      <c r="H14" s="147"/>
      <c r="I14" s="150"/>
      <c r="J14" s="399"/>
      <c r="K14" s="151"/>
      <c r="L14" s="384"/>
      <c r="M14" s="1"/>
      <c r="N14" s="2"/>
    </row>
    <row r="15" spans="1:15" ht="15" customHeight="1">
      <c r="A15" s="404"/>
      <c r="B15" s="428"/>
      <c r="C15" s="429"/>
      <c r="D15" s="429"/>
      <c r="E15" s="403"/>
      <c r="F15" s="147"/>
      <c r="G15" s="147"/>
      <c r="H15" s="147"/>
      <c r="I15" s="150"/>
      <c r="J15" s="399"/>
      <c r="K15" s="151"/>
      <c r="L15" s="384"/>
      <c r="M15" s="1"/>
      <c r="N15" s="2"/>
    </row>
    <row r="16" spans="1:15" ht="15" customHeight="1">
      <c r="A16" s="404"/>
      <c r="B16" s="428"/>
      <c r="C16" s="429"/>
      <c r="D16" s="429"/>
      <c r="E16" s="403"/>
      <c r="F16" s="147"/>
      <c r="G16" s="147"/>
      <c r="H16" s="147"/>
      <c r="I16" s="150"/>
      <c r="J16" s="399"/>
      <c r="K16" s="151"/>
      <c r="L16" s="384"/>
      <c r="M16" s="1"/>
      <c r="N16" s="2"/>
    </row>
    <row r="17" spans="1:14" ht="15" customHeight="1">
      <c r="A17" s="404"/>
      <c r="B17" s="428"/>
      <c r="C17" s="429"/>
      <c r="D17" s="429"/>
      <c r="E17" s="403"/>
      <c r="F17" s="147"/>
      <c r="G17" s="147"/>
      <c r="H17" s="147"/>
      <c r="I17" s="150"/>
      <c r="J17" s="399"/>
      <c r="K17" s="151"/>
      <c r="L17" s="384"/>
      <c r="M17" s="1"/>
      <c r="N17" s="2"/>
    </row>
    <row r="18" spans="1:14" ht="15" customHeight="1">
      <c r="A18" s="404"/>
      <c r="B18" s="428"/>
      <c r="C18" s="429"/>
      <c r="D18" s="429"/>
      <c r="E18" s="403"/>
      <c r="F18" s="147"/>
      <c r="G18" s="147"/>
      <c r="H18" s="147"/>
      <c r="I18" s="150"/>
      <c r="J18" s="399"/>
      <c r="K18" s="151"/>
      <c r="L18" s="384"/>
      <c r="M18" s="1"/>
      <c r="N18" s="2"/>
    </row>
    <row r="19" spans="1:14" ht="15" customHeight="1">
      <c r="A19" s="404"/>
      <c r="B19" s="428"/>
      <c r="C19" s="429"/>
      <c r="D19" s="429"/>
      <c r="E19" s="403"/>
      <c r="F19" s="147"/>
      <c r="G19" s="147"/>
      <c r="H19" s="147"/>
      <c r="I19" s="147"/>
      <c r="J19" s="399"/>
      <c r="K19" s="151"/>
      <c r="L19" s="384"/>
      <c r="M19" s="1"/>
      <c r="N19" s="2"/>
    </row>
    <row r="20" spans="1:14" ht="15" customHeight="1">
      <c r="A20" s="404"/>
      <c r="B20" s="428"/>
      <c r="C20" s="429"/>
      <c r="D20" s="429"/>
      <c r="E20" s="403"/>
      <c r="F20" s="147"/>
      <c r="G20" s="147"/>
      <c r="H20" s="147"/>
      <c r="I20" s="147"/>
      <c r="J20" s="399"/>
      <c r="K20" s="151"/>
      <c r="L20" s="384"/>
      <c r="M20" s="1"/>
      <c r="N20" s="2"/>
    </row>
    <row r="21" spans="1:14" ht="15" customHeight="1">
      <c r="A21" s="404"/>
      <c r="B21" s="428"/>
      <c r="C21" s="429"/>
      <c r="D21" s="429"/>
      <c r="E21" s="403"/>
      <c r="F21" s="147"/>
      <c r="G21" s="147"/>
      <c r="H21" s="147"/>
      <c r="I21" s="147"/>
      <c r="J21" s="399"/>
      <c r="K21" s="151"/>
      <c r="L21" s="384"/>
      <c r="M21" s="1"/>
      <c r="N21" s="2"/>
    </row>
    <row r="22" spans="1:14" ht="15" customHeight="1">
      <c r="A22" s="404"/>
      <c r="B22" s="428"/>
      <c r="C22" s="429"/>
      <c r="D22" s="429"/>
      <c r="E22" s="403"/>
      <c r="F22" s="147"/>
      <c r="G22" s="147"/>
      <c r="H22" s="147"/>
      <c r="I22" s="147"/>
      <c r="J22" s="399"/>
      <c r="K22" s="151"/>
      <c r="L22" s="384"/>
      <c r="M22" s="1"/>
      <c r="N22" s="2"/>
    </row>
    <row r="23" spans="1:14" ht="15" customHeight="1">
      <c r="A23" s="404"/>
      <c r="B23" s="428"/>
      <c r="C23" s="429"/>
      <c r="D23" s="429"/>
      <c r="E23" s="403"/>
      <c r="F23" s="147"/>
      <c r="G23" s="147"/>
      <c r="H23" s="147"/>
      <c r="I23" s="147"/>
      <c r="J23" s="399"/>
      <c r="K23" s="151"/>
      <c r="L23" s="384"/>
      <c r="M23" s="1"/>
      <c r="N23" s="2"/>
    </row>
    <row r="24" spans="1:14" ht="15" customHeight="1">
      <c r="A24" s="404"/>
      <c r="B24" s="428"/>
      <c r="C24" s="429"/>
      <c r="D24" s="429"/>
      <c r="E24" s="403"/>
      <c r="F24" s="147"/>
      <c r="G24" s="147"/>
      <c r="H24" s="147"/>
      <c r="I24" s="147"/>
      <c r="J24" s="399"/>
      <c r="K24" s="151"/>
      <c r="L24" s="384"/>
      <c r="M24" s="1"/>
      <c r="N24" s="2"/>
    </row>
    <row r="25" spans="1:14" ht="15" customHeight="1">
      <c r="A25" s="404"/>
      <c r="B25" s="428"/>
      <c r="C25" s="429"/>
      <c r="D25" s="429"/>
      <c r="E25" s="403"/>
      <c r="F25" s="147"/>
      <c r="G25" s="147"/>
      <c r="H25" s="147"/>
      <c r="I25" s="147"/>
      <c r="J25" s="399"/>
      <c r="K25" s="151"/>
      <c r="L25" s="384"/>
      <c r="M25" s="1"/>
      <c r="N25" s="2"/>
    </row>
    <row r="26" spans="1:14" ht="15" customHeight="1">
      <c r="A26" s="404"/>
      <c r="B26" s="428"/>
      <c r="C26" s="429"/>
      <c r="D26" s="429"/>
      <c r="E26" s="403"/>
      <c r="F26" s="147"/>
      <c r="G26" s="147"/>
      <c r="H26" s="147"/>
      <c r="I26" s="147"/>
      <c r="J26" s="399"/>
      <c r="K26" s="151"/>
      <c r="L26" s="384"/>
      <c r="M26" s="1"/>
      <c r="N26" s="2"/>
    </row>
    <row r="27" spans="1:14" ht="15" customHeight="1">
      <c r="A27" s="404"/>
      <c r="B27" s="428"/>
      <c r="C27" s="429"/>
      <c r="D27" s="429"/>
      <c r="E27" s="403"/>
      <c r="F27" s="147"/>
      <c r="G27" s="147"/>
      <c r="H27" s="147"/>
      <c r="I27" s="147"/>
      <c r="J27" s="399"/>
      <c r="K27" s="151"/>
      <c r="L27" s="384"/>
      <c r="M27" s="1"/>
      <c r="N27" s="2"/>
    </row>
    <row r="28" spans="1:14" ht="15" customHeight="1">
      <c r="A28" s="404"/>
      <c r="B28" s="428"/>
      <c r="C28" s="429"/>
      <c r="D28" s="429"/>
      <c r="E28" s="403"/>
      <c r="F28" s="147"/>
      <c r="G28" s="147"/>
      <c r="H28" s="147"/>
      <c r="I28" s="150"/>
      <c r="J28" s="399"/>
      <c r="K28" s="151"/>
      <c r="L28" s="384"/>
      <c r="M28" s="1"/>
      <c r="N28" s="2"/>
    </row>
    <row r="29" spans="1:14" ht="15" customHeight="1">
      <c r="A29" s="404"/>
      <c r="B29" s="428"/>
      <c r="C29" s="429"/>
      <c r="D29" s="429"/>
      <c r="E29" s="403"/>
      <c r="F29" s="147"/>
      <c r="G29" s="147"/>
      <c r="H29" s="147"/>
      <c r="I29" s="150"/>
      <c r="J29" s="399"/>
      <c r="K29" s="151"/>
      <c r="L29" s="384"/>
      <c r="M29" s="1"/>
      <c r="N29" s="2"/>
    </row>
    <row r="30" spans="1:14" ht="15" customHeight="1">
      <c r="A30" s="404"/>
      <c r="B30" s="428"/>
      <c r="C30" s="429"/>
      <c r="D30" s="429"/>
      <c r="E30" s="403"/>
      <c r="F30" s="147"/>
      <c r="G30" s="147"/>
      <c r="H30" s="147"/>
      <c r="I30" s="150"/>
      <c r="J30" s="399"/>
      <c r="K30" s="151"/>
      <c r="L30" s="384"/>
      <c r="M30" s="1"/>
      <c r="N30" s="2"/>
    </row>
    <row r="31" spans="1:14" ht="15" customHeight="1">
      <c r="A31" s="404"/>
      <c r="B31" s="428"/>
      <c r="C31" s="429"/>
      <c r="D31" s="429"/>
      <c r="E31" s="403"/>
      <c r="F31" s="147"/>
      <c r="G31" s="147"/>
      <c r="H31" s="147"/>
      <c r="I31" s="150"/>
      <c r="J31" s="399"/>
      <c r="K31" s="151"/>
      <c r="L31" s="384"/>
      <c r="M31" s="1"/>
      <c r="N31" s="2"/>
    </row>
    <row r="32" spans="1:14" ht="15" customHeight="1">
      <c r="A32" s="404"/>
      <c r="B32" s="428"/>
      <c r="C32" s="429"/>
      <c r="D32" s="429"/>
      <c r="E32" s="403"/>
      <c r="F32" s="147"/>
      <c r="G32" s="147"/>
      <c r="H32" s="147"/>
      <c r="I32" s="150"/>
      <c r="J32" s="399"/>
      <c r="K32" s="151"/>
      <c r="L32" s="384"/>
      <c r="M32" s="1"/>
      <c r="N32" s="2"/>
    </row>
    <row r="33" spans="1:14" ht="15" customHeight="1">
      <c r="A33" s="404"/>
      <c r="B33" s="428"/>
      <c r="C33" s="429"/>
      <c r="D33" s="429"/>
      <c r="E33" s="403"/>
      <c r="F33" s="147"/>
      <c r="G33" s="147"/>
      <c r="H33" s="147"/>
      <c r="I33" s="150"/>
      <c r="J33" s="399"/>
      <c r="K33" s="151"/>
      <c r="L33" s="384"/>
      <c r="M33" s="1"/>
      <c r="N33" s="2"/>
    </row>
    <row r="34" spans="1:14" ht="15" customHeight="1">
      <c r="A34" s="404"/>
      <c r="B34" s="428"/>
      <c r="C34" s="429"/>
      <c r="D34" s="429"/>
      <c r="E34" s="403"/>
      <c r="F34" s="147"/>
      <c r="G34" s="147"/>
      <c r="H34" s="147"/>
      <c r="I34" s="147"/>
      <c r="J34" s="399"/>
      <c r="K34" s="151"/>
      <c r="L34" s="384"/>
      <c r="M34" s="1"/>
      <c r="N34" s="2"/>
    </row>
    <row r="35" spans="1:14" ht="15" customHeight="1">
      <c r="A35" s="404"/>
      <c r="B35" s="428"/>
      <c r="C35" s="429"/>
      <c r="D35" s="429"/>
      <c r="E35" s="403"/>
      <c r="F35" s="147"/>
      <c r="G35" s="147"/>
      <c r="H35" s="147"/>
      <c r="I35" s="147"/>
      <c r="J35" s="399"/>
      <c r="K35" s="151"/>
      <c r="L35" s="384"/>
      <c r="M35" s="1"/>
      <c r="N35" s="2"/>
    </row>
    <row r="36" spans="1:14" ht="15" customHeight="1">
      <c r="A36" s="404"/>
      <c r="B36" s="428"/>
      <c r="C36" s="429"/>
      <c r="D36" s="429"/>
      <c r="E36" s="403"/>
      <c r="F36" s="147"/>
      <c r="G36" s="147"/>
      <c r="H36" s="147"/>
      <c r="I36" s="147"/>
      <c r="J36" s="399"/>
      <c r="K36" s="151"/>
      <c r="L36" s="384"/>
      <c r="M36" s="1"/>
      <c r="N36" s="2"/>
    </row>
    <row r="37" spans="1:14" ht="15" customHeight="1">
      <c r="A37" s="404"/>
      <c r="B37" s="428"/>
      <c r="C37" s="429"/>
      <c r="D37" s="429"/>
      <c r="E37" s="403"/>
      <c r="F37" s="147"/>
      <c r="G37" s="147"/>
      <c r="H37" s="147"/>
      <c r="I37" s="147"/>
      <c r="J37" s="399"/>
      <c r="K37" s="151"/>
      <c r="L37" s="384"/>
      <c r="M37" s="1"/>
      <c r="N37" s="2"/>
    </row>
    <row r="38" spans="1:14" ht="15" customHeight="1">
      <c r="A38" s="404"/>
      <c r="B38" s="428"/>
      <c r="C38" s="429"/>
      <c r="D38" s="429"/>
      <c r="E38" s="403"/>
      <c r="F38" s="147"/>
      <c r="G38" s="147"/>
      <c r="H38" s="147"/>
      <c r="I38" s="147"/>
      <c r="J38" s="399"/>
      <c r="K38" s="151"/>
      <c r="L38" s="384"/>
      <c r="M38" s="1"/>
      <c r="N38" s="2"/>
    </row>
    <row r="39" spans="1:14" ht="15" customHeight="1">
      <c r="A39" s="404"/>
      <c r="B39" s="428"/>
      <c r="C39" s="429"/>
      <c r="D39" s="429"/>
      <c r="E39" s="403"/>
      <c r="F39" s="147"/>
      <c r="G39" s="147"/>
      <c r="H39" s="147"/>
      <c r="I39" s="147"/>
      <c r="J39" s="399"/>
      <c r="K39" s="151"/>
      <c r="L39" s="384"/>
      <c r="M39" s="1"/>
      <c r="N39" s="2"/>
    </row>
    <row r="40" spans="1:14" ht="15" customHeight="1">
      <c r="A40" s="404"/>
      <c r="B40" s="428"/>
      <c r="C40" s="429"/>
      <c r="D40" s="429"/>
      <c r="E40" s="403"/>
      <c r="F40" s="147"/>
      <c r="G40" s="147"/>
      <c r="H40" s="147"/>
      <c r="I40" s="147"/>
      <c r="J40" s="399"/>
      <c r="K40" s="151"/>
      <c r="L40" s="384"/>
      <c r="M40" s="1"/>
      <c r="N40" s="2"/>
    </row>
    <row r="41" spans="1:14" ht="15" customHeight="1">
      <c r="A41" s="404"/>
      <c r="B41" s="428"/>
      <c r="C41" s="429"/>
      <c r="D41" s="429"/>
      <c r="E41" s="403"/>
      <c r="F41" s="147"/>
      <c r="G41" s="147"/>
      <c r="H41" s="147"/>
      <c r="I41" s="147"/>
      <c r="J41" s="399"/>
      <c r="K41" s="151"/>
      <c r="L41" s="384"/>
      <c r="M41" s="1"/>
      <c r="N41" s="2"/>
    </row>
    <row r="42" spans="1:14" ht="15" customHeight="1">
      <c r="A42" s="404"/>
      <c r="B42" s="428"/>
      <c r="C42" s="429"/>
      <c r="D42" s="429"/>
      <c r="E42" s="403"/>
      <c r="F42" s="147"/>
      <c r="G42" s="147"/>
      <c r="H42" s="147"/>
      <c r="I42" s="147"/>
      <c r="J42" s="399"/>
      <c r="K42" s="151"/>
      <c r="L42" s="384"/>
      <c r="M42" s="1"/>
      <c r="N42" s="2"/>
    </row>
    <row r="43" spans="1:14" ht="15" customHeight="1">
      <c r="A43" s="404"/>
      <c r="B43" s="428"/>
      <c r="C43" s="429"/>
      <c r="D43" s="429"/>
      <c r="E43" s="403"/>
      <c r="F43" s="147"/>
      <c r="G43" s="147"/>
      <c r="H43" s="147"/>
      <c r="I43" s="147"/>
      <c r="J43" s="399"/>
      <c r="K43" s="151"/>
      <c r="L43" s="384"/>
      <c r="M43" s="1"/>
      <c r="N43" s="2"/>
    </row>
    <row r="44" spans="1:14" ht="15" customHeight="1">
      <c r="A44" s="404"/>
      <c r="B44" s="428"/>
      <c r="C44" s="429"/>
      <c r="D44" s="429"/>
      <c r="E44" s="403"/>
      <c r="F44" s="147"/>
      <c r="G44" s="147"/>
      <c r="H44" s="147"/>
      <c r="I44" s="147"/>
      <c r="J44" s="399"/>
      <c r="K44" s="151"/>
      <c r="L44" s="384"/>
      <c r="M44" s="1"/>
      <c r="N44" s="2"/>
    </row>
    <row r="45" spans="1:14" ht="15" customHeight="1">
      <c r="A45" s="404"/>
      <c r="B45" s="428"/>
      <c r="C45" s="429"/>
      <c r="D45" s="429"/>
      <c r="E45" s="403"/>
      <c r="F45" s="147"/>
      <c r="G45" s="147"/>
      <c r="H45" s="147"/>
      <c r="I45" s="147"/>
      <c r="J45" s="399"/>
      <c r="K45" s="151"/>
      <c r="L45" s="384"/>
      <c r="M45" s="1"/>
      <c r="N45" s="2"/>
    </row>
    <row r="46" spans="1:14" ht="15" customHeight="1">
      <c r="A46" s="404"/>
      <c r="B46" s="428"/>
      <c r="C46" s="429"/>
      <c r="D46" s="429"/>
      <c r="E46" s="403"/>
      <c r="F46" s="147"/>
      <c r="G46" s="147"/>
      <c r="H46" s="147"/>
      <c r="I46" s="147"/>
      <c r="J46" s="399"/>
      <c r="K46" s="151"/>
      <c r="L46" s="384"/>
      <c r="M46" s="1"/>
      <c r="N46" s="2"/>
    </row>
    <row r="47" spans="1:14" ht="15" customHeight="1">
      <c r="A47" s="404"/>
      <c r="B47" s="428"/>
      <c r="C47" s="429"/>
      <c r="D47" s="429"/>
      <c r="E47" s="403"/>
      <c r="F47" s="147"/>
      <c r="G47" s="147"/>
      <c r="H47" s="147"/>
      <c r="I47" s="147"/>
      <c r="J47" s="399"/>
      <c r="K47" s="151"/>
      <c r="L47" s="384"/>
      <c r="M47" s="1"/>
      <c r="N47" s="2"/>
    </row>
    <row r="48" spans="1:14" ht="15" customHeight="1">
      <c r="A48" s="404"/>
      <c r="B48" s="428"/>
      <c r="C48" s="429"/>
      <c r="D48" s="429"/>
      <c r="E48" s="403"/>
      <c r="F48" s="147"/>
      <c r="G48" s="147"/>
      <c r="H48" s="147"/>
      <c r="I48" s="147"/>
      <c r="J48" s="399"/>
      <c r="K48" s="151"/>
      <c r="L48" s="384"/>
      <c r="M48" s="1"/>
      <c r="N48" s="2"/>
    </row>
    <row r="49" spans="1:14" ht="15" customHeight="1">
      <c r="A49" s="404"/>
      <c r="B49" s="428"/>
      <c r="C49" s="429"/>
      <c r="D49" s="429"/>
      <c r="E49" s="403"/>
      <c r="F49" s="147"/>
      <c r="G49" s="147"/>
      <c r="H49" s="147"/>
      <c r="I49" s="147"/>
      <c r="J49" s="399"/>
      <c r="K49" s="151"/>
      <c r="L49" s="384"/>
      <c r="M49" s="1"/>
      <c r="N49" s="2"/>
    </row>
    <row r="50" spans="1:14" ht="15" customHeight="1">
      <c r="A50" s="404"/>
      <c r="B50" s="428"/>
      <c r="C50" s="429"/>
      <c r="D50" s="429"/>
      <c r="E50" s="403"/>
      <c r="F50" s="147"/>
      <c r="G50" s="147"/>
      <c r="H50" s="147"/>
      <c r="I50" s="147"/>
      <c r="J50" s="399"/>
      <c r="K50" s="151"/>
      <c r="L50" s="384"/>
      <c r="M50" s="1"/>
      <c r="N50" s="2"/>
    </row>
    <row r="51" spans="1:14" ht="15" customHeight="1">
      <c r="A51" s="404"/>
      <c r="B51" s="428"/>
      <c r="C51" s="429"/>
      <c r="D51" s="429"/>
      <c r="E51" s="403"/>
      <c r="F51" s="147"/>
      <c r="G51" s="147"/>
      <c r="H51" s="147"/>
      <c r="I51" s="147"/>
      <c r="J51" s="399"/>
      <c r="K51" s="151"/>
      <c r="L51" s="384"/>
      <c r="M51" s="1"/>
      <c r="N51" s="2"/>
    </row>
    <row r="52" spans="1:14" ht="15" customHeight="1">
      <c r="A52" s="404"/>
      <c r="B52" s="428"/>
      <c r="C52" s="429"/>
      <c r="D52" s="429"/>
      <c r="E52" s="403"/>
      <c r="F52" s="147"/>
      <c r="G52" s="147"/>
      <c r="H52" s="147"/>
      <c r="I52" s="147"/>
      <c r="J52" s="399"/>
      <c r="K52" s="151"/>
      <c r="L52" s="384"/>
      <c r="M52" s="1"/>
      <c r="N52" s="2"/>
    </row>
    <row r="53" spans="1:14" ht="15" customHeight="1">
      <c r="A53" s="404"/>
      <c r="B53" s="428"/>
      <c r="C53" s="429"/>
      <c r="D53" s="429"/>
      <c r="E53" s="403"/>
      <c r="F53" s="147"/>
      <c r="G53" s="147"/>
      <c r="H53" s="147"/>
      <c r="I53" s="147"/>
      <c r="J53" s="399"/>
      <c r="K53" s="151"/>
      <c r="L53" s="384"/>
      <c r="M53" s="1"/>
      <c r="N53" s="2"/>
    </row>
    <row r="54" spans="1:14" ht="15" customHeight="1">
      <c r="A54" s="404"/>
      <c r="B54" s="428"/>
      <c r="C54" s="429"/>
      <c r="D54" s="429"/>
      <c r="E54" s="403"/>
      <c r="F54" s="147"/>
      <c r="G54" s="147"/>
      <c r="H54" s="147"/>
      <c r="I54" s="147"/>
      <c r="J54" s="399"/>
      <c r="K54" s="151"/>
      <c r="L54" s="384"/>
      <c r="M54" s="1"/>
      <c r="N54" s="2"/>
    </row>
    <row r="55" spans="1:14" ht="15" customHeight="1">
      <c r="A55" s="404"/>
      <c r="B55" s="428"/>
      <c r="C55" s="429"/>
      <c r="D55" s="429"/>
      <c r="E55" s="403"/>
      <c r="F55" s="147"/>
      <c r="G55" s="147"/>
      <c r="H55" s="147"/>
      <c r="I55" s="147"/>
      <c r="J55" s="399"/>
      <c r="K55" s="151"/>
      <c r="L55" s="384"/>
      <c r="M55" s="1"/>
      <c r="N55" s="2"/>
    </row>
    <row r="56" spans="1:14" ht="15" customHeight="1">
      <c r="A56" s="404"/>
      <c r="B56" s="428"/>
      <c r="C56" s="429"/>
      <c r="D56" s="429"/>
      <c r="E56" s="403"/>
      <c r="F56" s="147"/>
      <c r="G56" s="147"/>
      <c r="H56" s="147"/>
      <c r="I56" s="147"/>
      <c r="J56" s="399"/>
      <c r="K56" s="151"/>
      <c r="L56" s="384"/>
      <c r="M56" s="1"/>
      <c r="N56" s="2"/>
    </row>
    <row r="57" spans="1:14" ht="15" customHeight="1">
      <c r="A57" s="404"/>
      <c r="B57" s="428"/>
      <c r="C57" s="429"/>
      <c r="D57" s="429"/>
      <c r="E57" s="403"/>
      <c r="F57" s="147"/>
      <c r="G57" s="147"/>
      <c r="H57" s="147"/>
      <c r="I57" s="147"/>
      <c r="J57" s="399"/>
      <c r="K57" s="151"/>
      <c r="L57" s="384"/>
      <c r="M57" s="1"/>
      <c r="N57" s="2"/>
    </row>
    <row r="58" spans="1:14" ht="15" customHeight="1">
      <c r="A58" s="404"/>
      <c r="B58" s="428"/>
      <c r="C58" s="429"/>
      <c r="D58" s="429"/>
      <c r="E58" s="403"/>
      <c r="F58" s="147"/>
      <c r="G58" s="147"/>
      <c r="H58" s="147"/>
      <c r="I58" s="147"/>
      <c r="J58" s="399"/>
      <c r="K58" s="151"/>
      <c r="L58" s="384"/>
      <c r="M58" s="1"/>
      <c r="N58" s="2"/>
    </row>
    <row r="59" spans="1:14" ht="15" customHeight="1">
      <c r="A59" s="404"/>
      <c r="B59" s="428"/>
      <c r="C59" s="429"/>
      <c r="D59" s="429"/>
      <c r="E59" s="403"/>
      <c r="F59" s="147"/>
      <c r="G59" s="147"/>
      <c r="H59" s="147"/>
      <c r="I59" s="147"/>
      <c r="J59" s="399"/>
      <c r="K59" s="151"/>
      <c r="L59" s="384"/>
      <c r="M59" s="1"/>
      <c r="N59" s="2"/>
    </row>
    <row r="60" spans="1:14" ht="15" customHeight="1">
      <c r="A60" s="404"/>
      <c r="B60" s="428"/>
      <c r="C60" s="429"/>
      <c r="D60" s="429"/>
      <c r="E60" s="403"/>
      <c r="F60" s="147"/>
      <c r="G60" s="147"/>
      <c r="H60" s="147"/>
      <c r="I60" s="147"/>
      <c r="J60" s="399"/>
      <c r="K60" s="151"/>
      <c r="L60" s="384"/>
      <c r="M60" s="1"/>
      <c r="N60" s="2"/>
    </row>
    <row r="61" spans="1:14" ht="15" customHeight="1">
      <c r="A61" s="404"/>
      <c r="B61" s="428"/>
      <c r="C61" s="429"/>
      <c r="D61" s="429"/>
      <c r="E61" s="403"/>
      <c r="F61" s="147"/>
      <c r="G61" s="147"/>
      <c r="H61" s="147"/>
      <c r="I61" s="147"/>
      <c r="J61" s="399"/>
      <c r="K61" s="151"/>
      <c r="L61" s="384"/>
      <c r="M61" s="1"/>
      <c r="N61" s="2"/>
    </row>
    <row r="62" spans="1:14" ht="15" customHeight="1">
      <c r="A62" s="404"/>
      <c r="B62" s="428"/>
      <c r="C62" s="429"/>
      <c r="D62" s="429"/>
      <c r="E62" s="403"/>
      <c r="F62" s="147"/>
      <c r="G62" s="147"/>
      <c r="H62" s="147"/>
      <c r="I62" s="147"/>
      <c r="J62" s="399"/>
      <c r="K62" s="151"/>
      <c r="L62" s="384"/>
      <c r="M62" s="1"/>
      <c r="N62" s="2"/>
    </row>
    <row r="63" spans="1:14" ht="15" customHeight="1">
      <c r="A63" s="404"/>
      <c r="B63" s="428"/>
      <c r="C63" s="429"/>
      <c r="D63" s="429"/>
      <c r="E63" s="403"/>
      <c r="F63" s="147"/>
      <c r="G63" s="147"/>
      <c r="H63" s="147"/>
      <c r="I63" s="147"/>
      <c r="J63" s="399"/>
      <c r="K63" s="151"/>
      <c r="L63" s="384"/>
      <c r="M63" s="1"/>
      <c r="N63" s="2"/>
    </row>
    <row r="64" spans="1:14" ht="15" customHeight="1">
      <c r="A64" s="404"/>
      <c r="B64" s="428"/>
      <c r="C64" s="429"/>
      <c r="D64" s="429"/>
      <c r="E64" s="403"/>
      <c r="F64" s="147"/>
      <c r="G64" s="147"/>
      <c r="H64" s="147"/>
      <c r="I64" s="147"/>
      <c r="J64" s="399"/>
      <c r="K64" s="151"/>
      <c r="L64" s="384"/>
      <c r="M64" s="1"/>
      <c r="N64" s="2"/>
    </row>
    <row r="65" spans="1:14" ht="15" customHeight="1">
      <c r="A65" s="404"/>
      <c r="B65" s="428"/>
      <c r="C65" s="429"/>
      <c r="D65" s="429"/>
      <c r="E65" s="403"/>
      <c r="F65" s="147"/>
      <c r="G65" s="147"/>
      <c r="H65" s="147"/>
      <c r="I65" s="147"/>
      <c r="J65" s="399"/>
      <c r="K65" s="151"/>
      <c r="L65" s="384"/>
      <c r="M65" s="1"/>
      <c r="N65" s="2"/>
    </row>
    <row r="66" spans="1:14" ht="15" customHeight="1">
      <c r="A66" s="404"/>
      <c r="B66" s="428"/>
      <c r="C66" s="429"/>
      <c r="D66" s="429"/>
      <c r="E66" s="403"/>
      <c r="F66" s="147"/>
      <c r="G66" s="147"/>
      <c r="H66" s="147"/>
      <c r="I66" s="147"/>
      <c r="J66" s="399"/>
      <c r="K66" s="151"/>
      <c r="L66" s="384"/>
      <c r="M66" s="1"/>
      <c r="N66" s="2"/>
    </row>
    <row r="67" spans="1:14" ht="15" customHeight="1">
      <c r="A67" s="404"/>
      <c r="B67" s="428"/>
      <c r="C67" s="429"/>
      <c r="D67" s="429"/>
      <c r="E67" s="403"/>
      <c r="F67" s="147"/>
      <c r="G67" s="147"/>
      <c r="H67" s="147"/>
      <c r="I67" s="147"/>
      <c r="J67" s="399"/>
      <c r="K67" s="151"/>
      <c r="L67" s="384"/>
      <c r="M67" s="1"/>
      <c r="N67" s="2"/>
    </row>
    <row r="68" spans="1:14" ht="15" customHeight="1">
      <c r="A68" s="404"/>
      <c r="B68" s="428"/>
      <c r="C68" s="429"/>
      <c r="D68" s="429"/>
      <c r="E68" s="403"/>
      <c r="F68" s="147"/>
      <c r="G68" s="147"/>
      <c r="H68" s="147"/>
      <c r="I68" s="147"/>
      <c r="J68" s="399"/>
      <c r="K68" s="151"/>
      <c r="L68" s="384"/>
      <c r="M68" s="1"/>
      <c r="N68" s="2"/>
    </row>
    <row r="69" spans="1:14" ht="15" customHeight="1">
      <c r="A69" s="404"/>
      <c r="B69" s="428"/>
      <c r="C69" s="429"/>
      <c r="D69" s="429"/>
      <c r="E69" s="403"/>
      <c r="F69" s="147"/>
      <c r="G69" s="147"/>
      <c r="H69" s="147"/>
      <c r="I69" s="147"/>
      <c r="J69" s="399"/>
      <c r="K69" s="151"/>
      <c r="L69" s="384"/>
      <c r="M69" s="1"/>
      <c r="N69" s="2"/>
    </row>
    <row r="70" spans="1:14" ht="15" customHeight="1">
      <c r="A70" s="404"/>
      <c r="B70" s="428"/>
      <c r="C70" s="429"/>
      <c r="D70" s="429"/>
      <c r="E70" s="403"/>
      <c r="F70" s="147"/>
      <c r="G70" s="147"/>
      <c r="H70" s="147"/>
      <c r="I70" s="150"/>
      <c r="J70" s="399"/>
      <c r="K70" s="151"/>
      <c r="L70" s="384"/>
      <c r="M70" s="1"/>
      <c r="N70" s="2"/>
    </row>
    <row r="71" spans="1:14" ht="15" customHeight="1">
      <c r="A71" s="404"/>
      <c r="B71" s="428"/>
      <c r="C71" s="429"/>
      <c r="D71" s="429"/>
      <c r="E71" s="403"/>
      <c r="F71" s="147"/>
      <c r="G71" s="147"/>
      <c r="H71" s="147"/>
      <c r="I71" s="150"/>
      <c r="J71" s="399"/>
      <c r="K71" s="151"/>
      <c r="L71" s="384"/>
      <c r="M71" s="1"/>
      <c r="N71" s="2"/>
    </row>
    <row r="72" spans="1:14" ht="15" customHeight="1">
      <c r="A72" s="404"/>
      <c r="B72" s="428"/>
      <c r="C72" s="429"/>
      <c r="D72" s="429"/>
      <c r="E72" s="403"/>
      <c r="F72" s="147"/>
      <c r="G72" s="147"/>
      <c r="H72" s="147"/>
      <c r="I72" s="150"/>
      <c r="J72" s="399"/>
      <c r="K72" s="151"/>
      <c r="L72" s="384"/>
      <c r="M72" s="1"/>
      <c r="N72" s="2"/>
    </row>
    <row r="73" spans="1:14" ht="15" customHeight="1">
      <c r="A73" s="404"/>
      <c r="B73" s="428"/>
      <c r="C73" s="429"/>
      <c r="D73" s="429"/>
      <c r="E73" s="403"/>
      <c r="F73" s="147"/>
      <c r="G73" s="147"/>
      <c r="H73" s="147"/>
      <c r="I73" s="150"/>
      <c r="J73" s="399"/>
      <c r="K73" s="151"/>
      <c r="L73" s="384"/>
      <c r="M73" s="1"/>
      <c r="N73" s="2"/>
    </row>
    <row r="74" spans="1:14" ht="15" customHeight="1">
      <c r="A74" s="404"/>
      <c r="B74" s="428"/>
      <c r="C74" s="429"/>
      <c r="D74" s="429"/>
      <c r="E74" s="403"/>
      <c r="F74" s="147"/>
      <c r="G74" s="147"/>
      <c r="H74" s="147"/>
      <c r="I74" s="150"/>
      <c r="J74" s="399"/>
      <c r="K74" s="151"/>
      <c r="L74" s="384"/>
      <c r="M74" s="1"/>
      <c r="N74" s="2"/>
    </row>
    <row r="75" spans="1:14" ht="15" customHeight="1">
      <c r="A75" s="404"/>
      <c r="B75" s="428"/>
      <c r="C75" s="429"/>
      <c r="D75" s="429"/>
      <c r="E75" s="403"/>
      <c r="F75" s="147"/>
      <c r="G75" s="147"/>
      <c r="H75" s="147"/>
      <c r="I75" s="150"/>
      <c r="J75" s="399"/>
      <c r="K75" s="151"/>
      <c r="L75" s="384"/>
      <c r="M75" s="1"/>
      <c r="N75" s="2"/>
    </row>
    <row r="76" spans="1:14" ht="15" customHeight="1">
      <c r="A76" s="404"/>
      <c r="B76" s="428"/>
      <c r="C76" s="429"/>
      <c r="D76" s="429"/>
      <c r="E76" s="403"/>
      <c r="F76" s="147"/>
      <c r="G76" s="147"/>
      <c r="H76" s="147"/>
      <c r="I76" s="150"/>
      <c r="J76" s="399"/>
      <c r="K76" s="151"/>
      <c r="L76" s="384"/>
      <c r="M76" s="1"/>
      <c r="N76" s="2"/>
    </row>
    <row r="77" spans="1:14" ht="15" customHeight="1">
      <c r="A77" s="404"/>
      <c r="B77" s="428"/>
      <c r="C77" s="429"/>
      <c r="D77" s="429"/>
      <c r="E77" s="403"/>
      <c r="F77" s="147"/>
      <c r="G77" s="147"/>
      <c r="H77" s="147"/>
      <c r="I77" s="150"/>
      <c r="J77" s="399"/>
      <c r="K77" s="151"/>
      <c r="L77" s="384"/>
      <c r="M77" s="1"/>
      <c r="N77" s="2"/>
    </row>
    <row r="78" spans="1:14" ht="15" customHeight="1">
      <c r="A78" s="404"/>
      <c r="B78" s="428"/>
      <c r="C78" s="429"/>
      <c r="D78" s="429"/>
      <c r="E78" s="403"/>
      <c r="F78" s="147"/>
      <c r="G78" s="147"/>
      <c r="H78" s="147"/>
      <c r="I78" s="150"/>
      <c r="J78" s="399"/>
      <c r="K78" s="151"/>
      <c r="L78" s="384"/>
      <c r="M78" s="1"/>
      <c r="N78" s="2"/>
    </row>
    <row r="79" spans="1:14" ht="15" customHeight="1">
      <c r="A79" s="404"/>
      <c r="B79" s="428"/>
      <c r="C79" s="429"/>
      <c r="D79" s="429"/>
      <c r="E79" s="403"/>
      <c r="F79" s="147"/>
      <c r="G79" s="147"/>
      <c r="H79" s="147"/>
      <c r="I79" s="150"/>
      <c r="J79" s="399"/>
      <c r="K79" s="151"/>
      <c r="L79" s="384"/>
      <c r="M79" s="1"/>
      <c r="N79" s="2"/>
    </row>
    <row r="80" spans="1:14" ht="15" customHeight="1">
      <c r="A80" s="404"/>
      <c r="B80" s="428"/>
      <c r="C80" s="429"/>
      <c r="D80" s="429"/>
      <c r="E80" s="403"/>
      <c r="F80" s="147"/>
      <c r="G80" s="147"/>
      <c r="H80" s="147"/>
      <c r="I80" s="150"/>
      <c r="J80" s="399"/>
      <c r="K80" s="151"/>
      <c r="L80" s="384"/>
      <c r="M80" s="1"/>
      <c r="N80" s="2"/>
    </row>
    <row r="81" spans="1:14" ht="15" customHeight="1">
      <c r="A81" s="404"/>
      <c r="B81" s="428"/>
      <c r="C81" s="429"/>
      <c r="D81" s="429"/>
      <c r="E81" s="403"/>
      <c r="F81" s="147"/>
      <c r="G81" s="147"/>
      <c r="H81" s="147"/>
      <c r="I81" s="147"/>
      <c r="J81" s="399"/>
      <c r="K81" s="151"/>
      <c r="L81" s="384"/>
      <c r="M81" s="1"/>
      <c r="N81" s="2"/>
    </row>
    <row r="82" spans="1:14" ht="15" customHeight="1">
      <c r="A82" s="404"/>
      <c r="B82" s="428"/>
      <c r="C82" s="429"/>
      <c r="D82" s="429"/>
      <c r="E82" s="403"/>
      <c r="F82" s="147"/>
      <c r="G82" s="147"/>
      <c r="H82" s="147"/>
      <c r="I82" s="147"/>
      <c r="J82" s="399"/>
      <c r="K82" s="151"/>
      <c r="L82" s="384"/>
      <c r="M82" s="1"/>
      <c r="N82" s="2"/>
    </row>
    <row r="83" spans="1:14" ht="15" customHeight="1">
      <c r="A83" s="404"/>
      <c r="B83" s="428"/>
      <c r="C83" s="429"/>
      <c r="D83" s="429"/>
      <c r="E83" s="403"/>
      <c r="F83" s="147"/>
      <c r="G83" s="147"/>
      <c r="H83" s="147"/>
      <c r="I83" s="147"/>
      <c r="J83" s="399"/>
      <c r="K83" s="151"/>
      <c r="L83" s="384"/>
      <c r="M83" s="1"/>
      <c r="N83" s="2"/>
    </row>
    <row r="84" spans="1:14" ht="15" customHeight="1">
      <c r="A84" s="404"/>
      <c r="B84" s="428"/>
      <c r="C84" s="429"/>
      <c r="D84" s="429"/>
      <c r="E84" s="403"/>
      <c r="F84" s="147"/>
      <c r="G84" s="147"/>
      <c r="H84" s="147"/>
      <c r="I84" s="147"/>
      <c r="J84" s="399"/>
      <c r="K84" s="151"/>
      <c r="L84" s="384"/>
      <c r="M84" s="1"/>
      <c r="N84" s="2"/>
    </row>
    <row r="85" spans="1:14" ht="15" customHeight="1">
      <c r="A85" s="404"/>
      <c r="B85" s="428"/>
      <c r="C85" s="429"/>
      <c r="D85" s="429"/>
      <c r="E85" s="403"/>
      <c r="F85" s="147"/>
      <c r="G85" s="147"/>
      <c r="H85" s="147"/>
      <c r="I85" s="147"/>
      <c r="J85" s="399"/>
      <c r="K85" s="151"/>
      <c r="L85" s="384"/>
      <c r="M85" s="1"/>
      <c r="N85" s="2"/>
    </row>
    <row r="86" spans="1:14" ht="15" customHeight="1">
      <c r="A86" s="404"/>
      <c r="B86" s="428"/>
      <c r="C86" s="429"/>
      <c r="D86" s="429"/>
      <c r="E86" s="403"/>
      <c r="F86" s="147"/>
      <c r="G86" s="147"/>
      <c r="H86" s="147"/>
      <c r="I86" s="147"/>
      <c r="J86" s="399"/>
      <c r="K86" s="151"/>
      <c r="L86" s="384"/>
      <c r="M86" s="1"/>
      <c r="N86" s="2"/>
    </row>
    <row r="87" spans="1:14" ht="15" customHeight="1">
      <c r="A87" s="404"/>
      <c r="B87" s="428"/>
      <c r="C87" s="429"/>
      <c r="D87" s="429"/>
      <c r="E87" s="403"/>
      <c r="F87" s="147"/>
      <c r="G87" s="147"/>
      <c r="H87" s="147"/>
      <c r="I87" s="147"/>
      <c r="J87" s="399"/>
      <c r="K87" s="151"/>
      <c r="L87" s="384"/>
      <c r="M87" s="1"/>
      <c r="N87" s="2"/>
    </row>
    <row r="88" spans="1:14" ht="15" customHeight="1">
      <c r="A88" s="404"/>
      <c r="B88" s="428"/>
      <c r="C88" s="429"/>
      <c r="D88" s="429"/>
      <c r="E88" s="403"/>
      <c r="F88" s="147"/>
      <c r="G88" s="147"/>
      <c r="H88" s="147"/>
      <c r="I88" s="147"/>
      <c r="J88" s="399"/>
      <c r="K88" s="151"/>
      <c r="L88" s="384"/>
      <c r="M88" s="1"/>
      <c r="N88" s="2"/>
    </row>
    <row r="89" spans="1:14" ht="15" customHeight="1">
      <c r="A89" s="404"/>
      <c r="B89" s="428"/>
      <c r="C89" s="429"/>
      <c r="D89" s="429"/>
      <c r="E89" s="403"/>
      <c r="F89" s="147"/>
      <c r="G89" s="147"/>
      <c r="H89" s="147"/>
      <c r="I89" s="147"/>
      <c r="J89" s="399"/>
      <c r="K89" s="151"/>
      <c r="L89" s="384"/>
      <c r="M89" s="1"/>
      <c r="N89" s="2"/>
    </row>
    <row r="90" spans="1:14" ht="15" customHeight="1">
      <c r="A90" s="404"/>
      <c r="B90" s="428"/>
      <c r="C90" s="429"/>
      <c r="D90" s="429"/>
      <c r="E90" s="403"/>
      <c r="F90" s="147"/>
      <c r="G90" s="147"/>
      <c r="H90" s="147"/>
      <c r="I90" s="150"/>
      <c r="J90" s="399"/>
      <c r="K90" s="151"/>
      <c r="L90" s="384"/>
      <c r="M90" s="1"/>
      <c r="N90" s="2"/>
    </row>
    <row r="91" spans="1:14" ht="15" customHeight="1">
      <c r="A91" s="404"/>
      <c r="B91" s="428"/>
      <c r="C91" s="429"/>
      <c r="D91" s="429"/>
      <c r="E91" s="403"/>
      <c r="F91" s="147"/>
      <c r="G91" s="147"/>
      <c r="H91" s="147"/>
      <c r="I91" s="150"/>
      <c r="J91" s="399"/>
      <c r="K91" s="151"/>
      <c r="L91" s="384"/>
      <c r="M91" s="1"/>
      <c r="N91" s="2"/>
    </row>
    <row r="92" spans="1:14" ht="15" customHeight="1">
      <c r="A92" s="404"/>
      <c r="B92" s="428"/>
      <c r="C92" s="429"/>
      <c r="D92" s="429"/>
      <c r="E92" s="403"/>
      <c r="F92" s="147"/>
      <c r="G92" s="147"/>
      <c r="H92" s="147"/>
      <c r="I92" s="150"/>
      <c r="J92" s="399"/>
      <c r="K92" s="151"/>
      <c r="L92" s="384"/>
      <c r="M92" s="1"/>
      <c r="N92" s="2"/>
    </row>
    <row r="93" spans="1:14" ht="15" customHeight="1">
      <c r="A93" s="404"/>
      <c r="B93" s="428"/>
      <c r="C93" s="429"/>
      <c r="D93" s="429"/>
      <c r="E93" s="403"/>
      <c r="F93" s="147"/>
      <c r="G93" s="147"/>
      <c r="H93" s="147"/>
      <c r="I93" s="150"/>
      <c r="J93" s="399"/>
      <c r="K93" s="151"/>
      <c r="L93" s="384"/>
      <c r="M93" s="1"/>
      <c r="N93" s="2"/>
    </row>
    <row r="94" spans="1:14" ht="15" customHeight="1">
      <c r="A94" s="404"/>
      <c r="B94" s="428"/>
      <c r="C94" s="429"/>
      <c r="D94" s="429"/>
      <c r="E94" s="403"/>
      <c r="F94" s="147"/>
      <c r="G94" s="147"/>
      <c r="H94" s="147"/>
      <c r="I94" s="150"/>
      <c r="J94" s="399"/>
      <c r="K94" s="151"/>
      <c r="L94" s="384"/>
      <c r="M94" s="1"/>
      <c r="N94" s="2"/>
    </row>
    <row r="95" spans="1:14" ht="15" customHeight="1">
      <c r="A95" s="404"/>
      <c r="B95" s="428"/>
      <c r="C95" s="429"/>
      <c r="D95" s="429"/>
      <c r="E95" s="403"/>
      <c r="F95" s="147"/>
      <c r="G95" s="147"/>
      <c r="H95" s="147"/>
      <c r="I95" s="150"/>
      <c r="J95" s="399"/>
      <c r="K95" s="151"/>
      <c r="L95" s="384"/>
      <c r="M95" s="1"/>
      <c r="N95" s="2"/>
    </row>
    <row r="96" spans="1:14" ht="15" customHeight="1">
      <c r="A96" s="404"/>
      <c r="B96" s="428"/>
      <c r="C96" s="429"/>
      <c r="D96" s="429"/>
      <c r="E96" s="403"/>
      <c r="F96" s="147"/>
      <c r="G96" s="147"/>
      <c r="H96" s="147"/>
      <c r="I96" s="147"/>
      <c r="J96" s="399"/>
      <c r="K96" s="151"/>
      <c r="L96" s="384"/>
      <c r="M96" s="1"/>
      <c r="N96" s="2"/>
    </row>
    <row r="97" spans="1:14" ht="15" customHeight="1">
      <c r="A97" s="404"/>
      <c r="B97" s="428"/>
      <c r="C97" s="429"/>
      <c r="D97" s="429"/>
      <c r="E97" s="403"/>
      <c r="F97" s="147"/>
      <c r="G97" s="147"/>
      <c r="H97" s="147"/>
      <c r="I97" s="147"/>
      <c r="J97" s="399"/>
      <c r="K97" s="151"/>
      <c r="L97" s="384"/>
      <c r="M97" s="1"/>
      <c r="N97" s="2"/>
    </row>
    <row r="98" spans="1:14" ht="15" customHeight="1">
      <c r="A98" s="404"/>
      <c r="B98" s="428"/>
      <c r="C98" s="429"/>
      <c r="D98" s="429"/>
      <c r="E98" s="403"/>
      <c r="F98" s="147"/>
      <c r="G98" s="147"/>
      <c r="H98" s="147"/>
      <c r="I98" s="147"/>
      <c r="J98" s="399"/>
      <c r="K98" s="151"/>
      <c r="L98" s="384"/>
      <c r="M98" s="1"/>
      <c r="N98" s="2"/>
    </row>
    <row r="99" spans="1:14" ht="15" customHeight="1">
      <c r="A99" s="404"/>
      <c r="B99" s="428"/>
      <c r="C99" s="429"/>
      <c r="D99" s="429"/>
      <c r="E99" s="403"/>
      <c r="F99" s="147"/>
      <c r="G99" s="147"/>
      <c r="H99" s="147"/>
      <c r="I99" s="147"/>
      <c r="J99" s="399"/>
      <c r="K99" s="151"/>
      <c r="L99" s="384"/>
      <c r="M99" s="1"/>
      <c r="N99" s="2"/>
    </row>
    <row r="100" spans="1:14" ht="15" customHeight="1">
      <c r="A100" s="404"/>
      <c r="B100" s="428"/>
      <c r="C100" s="429"/>
      <c r="D100" s="429"/>
      <c r="E100" s="403"/>
      <c r="F100" s="147"/>
      <c r="G100" s="147"/>
      <c r="H100" s="147"/>
      <c r="I100" s="147"/>
      <c r="J100" s="399"/>
      <c r="K100" s="151"/>
      <c r="L100" s="384"/>
      <c r="M100" s="1"/>
      <c r="N100" s="2"/>
    </row>
    <row r="101" spans="1:14" ht="15" customHeight="1">
      <c r="A101" s="404"/>
      <c r="B101" s="428"/>
      <c r="C101" s="429"/>
      <c r="D101" s="429"/>
      <c r="E101" s="403"/>
      <c r="F101" s="147"/>
      <c r="G101" s="147"/>
      <c r="H101" s="147"/>
      <c r="I101" s="147"/>
      <c r="J101" s="399"/>
      <c r="K101" s="151"/>
      <c r="L101" s="384"/>
      <c r="M101" s="1"/>
      <c r="N101" s="2"/>
    </row>
    <row r="102" spans="1:14" ht="15" customHeight="1">
      <c r="A102" s="404"/>
      <c r="B102" s="428"/>
      <c r="C102" s="429"/>
      <c r="D102" s="429"/>
      <c r="E102" s="403"/>
      <c r="F102" s="147"/>
      <c r="G102" s="147"/>
      <c r="H102" s="147"/>
      <c r="I102" s="147"/>
      <c r="J102" s="399"/>
      <c r="K102" s="151"/>
      <c r="L102" s="384"/>
      <c r="M102" s="1"/>
      <c r="N102" s="2"/>
    </row>
    <row r="103" spans="1:14" ht="15" customHeight="1">
      <c r="A103" s="404"/>
      <c r="B103" s="428"/>
      <c r="C103" s="429"/>
      <c r="D103" s="429"/>
      <c r="E103" s="403"/>
      <c r="F103" s="147"/>
      <c r="G103" s="147"/>
      <c r="H103" s="147"/>
      <c r="I103" s="147"/>
      <c r="J103" s="399"/>
      <c r="K103" s="151"/>
      <c r="L103" s="384"/>
      <c r="M103" s="1"/>
      <c r="N103" s="2"/>
    </row>
    <row r="104" spans="1:14" ht="15" customHeight="1">
      <c r="A104" s="404"/>
      <c r="B104" s="428"/>
      <c r="C104" s="429"/>
      <c r="D104" s="429"/>
      <c r="E104" s="403"/>
      <c r="F104" s="147"/>
      <c r="G104" s="147"/>
      <c r="H104" s="147"/>
      <c r="I104" s="147"/>
      <c r="J104" s="399"/>
      <c r="K104" s="151"/>
      <c r="L104" s="384"/>
      <c r="M104" s="1"/>
      <c r="N104" s="2"/>
    </row>
    <row r="105" spans="1:14" ht="15" customHeight="1">
      <c r="A105" s="404"/>
      <c r="B105" s="428"/>
      <c r="C105" s="429"/>
      <c r="D105" s="429"/>
      <c r="E105" s="403"/>
      <c r="F105" s="147"/>
      <c r="G105" s="147"/>
      <c r="H105" s="147"/>
      <c r="I105" s="147"/>
      <c r="J105" s="399"/>
      <c r="K105" s="151"/>
      <c r="L105" s="384"/>
      <c r="M105" s="1"/>
      <c r="N105" s="2"/>
    </row>
    <row r="106" spans="1:14" ht="15" customHeight="1">
      <c r="A106" s="404"/>
      <c r="B106" s="428"/>
      <c r="C106" s="429"/>
      <c r="D106" s="429"/>
      <c r="E106" s="403"/>
      <c r="F106" s="147"/>
      <c r="G106" s="147"/>
      <c r="H106" s="147"/>
      <c r="I106" s="147"/>
      <c r="J106" s="399"/>
      <c r="K106" s="151"/>
      <c r="L106" s="384"/>
      <c r="M106" s="1"/>
      <c r="N106" s="2"/>
    </row>
    <row r="107" spans="1:14" ht="15" customHeight="1">
      <c r="A107" s="404"/>
      <c r="B107" s="428"/>
      <c r="C107" s="429"/>
      <c r="D107" s="429"/>
      <c r="E107" s="403"/>
      <c r="F107" s="147"/>
      <c r="G107" s="147"/>
      <c r="H107" s="147"/>
      <c r="I107" s="147"/>
      <c r="J107" s="399"/>
      <c r="K107" s="151"/>
      <c r="L107" s="384"/>
      <c r="M107" s="1"/>
      <c r="N107" s="2"/>
    </row>
    <row r="108" spans="1:14" ht="15" customHeight="1">
      <c r="A108" s="404"/>
      <c r="B108" s="428"/>
      <c r="C108" s="429"/>
      <c r="D108" s="429"/>
      <c r="E108" s="403"/>
      <c r="F108" s="147"/>
      <c r="G108" s="147"/>
      <c r="H108" s="147"/>
      <c r="I108" s="147"/>
      <c r="J108" s="399"/>
      <c r="K108" s="151"/>
      <c r="L108" s="384"/>
      <c r="M108" s="1"/>
      <c r="N108" s="2"/>
    </row>
    <row r="109" spans="1:14" ht="15" customHeight="1">
      <c r="A109" s="404"/>
      <c r="B109" s="428"/>
      <c r="C109" s="429"/>
      <c r="D109" s="429"/>
      <c r="E109" s="403"/>
      <c r="F109" s="147"/>
      <c r="G109" s="147"/>
      <c r="H109" s="147"/>
      <c r="I109" s="147"/>
      <c r="J109" s="399"/>
      <c r="K109" s="151"/>
      <c r="L109" s="384"/>
      <c r="M109" s="1"/>
      <c r="N109" s="2"/>
    </row>
    <row r="110" spans="1:14" ht="15" customHeight="1">
      <c r="A110" s="404"/>
      <c r="B110" s="428"/>
      <c r="C110" s="429"/>
      <c r="D110" s="429"/>
      <c r="E110" s="403"/>
      <c r="F110" s="147"/>
      <c r="G110" s="147"/>
      <c r="H110" s="147"/>
      <c r="I110" s="147"/>
      <c r="J110" s="399"/>
      <c r="K110" s="151"/>
      <c r="L110" s="384"/>
      <c r="M110" s="1"/>
      <c r="N110" s="2"/>
    </row>
    <row r="111" spans="1:14" ht="15" customHeight="1">
      <c r="A111" s="404"/>
      <c r="B111" s="428"/>
      <c r="C111" s="429"/>
      <c r="D111" s="429"/>
      <c r="E111" s="403"/>
      <c r="F111" s="147"/>
      <c r="G111" s="147"/>
      <c r="H111" s="147"/>
      <c r="I111" s="147"/>
      <c r="J111" s="399"/>
      <c r="K111" s="151"/>
      <c r="L111" s="384"/>
      <c r="M111" s="1"/>
      <c r="N111" s="2"/>
    </row>
    <row r="112" spans="1:14" ht="15" customHeight="1">
      <c r="A112" s="404"/>
      <c r="B112" s="428"/>
      <c r="C112" s="429"/>
      <c r="D112" s="429"/>
      <c r="E112" s="403"/>
      <c r="F112" s="147"/>
      <c r="G112" s="147"/>
      <c r="H112" s="147"/>
      <c r="I112" s="147"/>
      <c r="J112" s="399"/>
      <c r="K112" s="151"/>
      <c r="L112" s="384"/>
      <c r="M112" s="1"/>
      <c r="N112" s="2"/>
    </row>
    <row r="113" spans="1:14" ht="15" customHeight="1">
      <c r="A113" s="404"/>
      <c r="B113" s="428"/>
      <c r="C113" s="429"/>
      <c r="D113" s="429"/>
      <c r="E113" s="403"/>
      <c r="F113" s="147"/>
      <c r="G113" s="147"/>
      <c r="H113" s="147"/>
      <c r="I113" s="147"/>
      <c r="J113" s="399"/>
      <c r="K113" s="151"/>
      <c r="L113" s="384"/>
      <c r="M113" s="1"/>
      <c r="N113" s="2"/>
    </row>
    <row r="114" spans="1:14" ht="15" customHeight="1">
      <c r="A114" s="404"/>
      <c r="B114" s="428"/>
      <c r="C114" s="429"/>
      <c r="D114" s="429"/>
      <c r="E114" s="403"/>
      <c r="F114" s="147"/>
      <c r="G114" s="147"/>
      <c r="H114" s="147"/>
      <c r="I114" s="147"/>
      <c r="J114" s="399"/>
      <c r="K114" s="151"/>
      <c r="L114" s="384"/>
      <c r="M114" s="1"/>
      <c r="N114" s="2"/>
    </row>
    <row r="115" spans="1:14" ht="15" customHeight="1">
      <c r="A115" s="404"/>
      <c r="B115" s="428"/>
      <c r="C115" s="429"/>
      <c r="D115" s="429"/>
      <c r="E115" s="403"/>
      <c r="F115" s="147"/>
      <c r="G115" s="147"/>
      <c r="H115" s="147"/>
      <c r="I115" s="147"/>
      <c r="J115" s="399"/>
      <c r="K115" s="151"/>
      <c r="L115" s="384"/>
      <c r="M115" s="1"/>
      <c r="N115" s="2"/>
    </row>
    <row r="116" spans="1:14" ht="15" customHeight="1">
      <c r="A116" s="404"/>
      <c r="B116" s="428"/>
      <c r="C116" s="429"/>
      <c r="D116" s="429"/>
      <c r="E116" s="403"/>
      <c r="F116" s="147"/>
      <c r="G116" s="147"/>
      <c r="H116" s="147"/>
      <c r="I116" s="147"/>
      <c r="J116" s="399"/>
      <c r="K116" s="151"/>
      <c r="L116" s="384"/>
      <c r="M116" s="1"/>
      <c r="N116" s="2"/>
    </row>
    <row r="117" spans="1:14" ht="15" customHeight="1">
      <c r="A117" s="404"/>
      <c r="B117" s="428"/>
      <c r="C117" s="429"/>
      <c r="D117" s="429"/>
      <c r="E117" s="403"/>
      <c r="F117" s="147"/>
      <c r="G117" s="147"/>
      <c r="H117" s="147"/>
      <c r="I117" s="147"/>
      <c r="J117" s="399"/>
      <c r="K117" s="151"/>
      <c r="L117" s="384"/>
      <c r="M117" s="1"/>
      <c r="N117" s="2"/>
    </row>
    <row r="118" spans="1:14" ht="15" customHeight="1">
      <c r="A118" s="404"/>
      <c r="B118" s="428"/>
      <c r="C118" s="429"/>
      <c r="D118" s="429"/>
      <c r="E118" s="403"/>
      <c r="F118" s="147"/>
      <c r="G118" s="147"/>
      <c r="H118" s="147"/>
      <c r="I118" s="147"/>
      <c r="J118" s="399"/>
      <c r="K118" s="151"/>
      <c r="L118" s="384"/>
      <c r="M118" s="1"/>
      <c r="N118" s="2"/>
    </row>
    <row r="119" spans="1:14" ht="15" customHeight="1">
      <c r="A119" s="404"/>
      <c r="B119" s="428"/>
      <c r="C119" s="429"/>
      <c r="D119" s="429"/>
      <c r="E119" s="403"/>
      <c r="F119" s="147"/>
      <c r="G119" s="147"/>
      <c r="H119" s="147"/>
      <c r="I119" s="147"/>
      <c r="J119" s="399"/>
      <c r="K119" s="151"/>
      <c r="L119" s="384"/>
      <c r="M119" s="1"/>
      <c r="N119" s="2"/>
    </row>
    <row r="120" spans="1:14" ht="15" customHeight="1">
      <c r="A120" s="404"/>
      <c r="B120" s="428"/>
      <c r="C120" s="429"/>
      <c r="D120" s="429"/>
      <c r="E120" s="403"/>
      <c r="F120" s="147"/>
      <c r="G120" s="147"/>
      <c r="H120" s="147"/>
      <c r="I120" s="147"/>
      <c r="J120" s="399"/>
      <c r="K120" s="151"/>
      <c r="L120" s="384"/>
      <c r="M120" s="1"/>
      <c r="N120" s="2"/>
    </row>
    <row r="121" spans="1:14" ht="15" customHeight="1">
      <c r="A121" s="404"/>
      <c r="B121" s="428"/>
      <c r="C121" s="429"/>
      <c r="D121" s="429"/>
      <c r="E121" s="403"/>
      <c r="F121" s="147"/>
      <c r="G121" s="147"/>
      <c r="H121" s="147"/>
      <c r="I121" s="147"/>
      <c r="J121" s="399"/>
      <c r="K121" s="151"/>
      <c r="L121" s="384"/>
      <c r="M121" s="1"/>
      <c r="N121" s="2"/>
    </row>
    <row r="122" spans="1:14" ht="15" customHeight="1">
      <c r="A122" s="404"/>
      <c r="B122" s="428"/>
      <c r="C122" s="429"/>
      <c r="D122" s="429"/>
      <c r="E122" s="403"/>
      <c r="F122" s="147"/>
      <c r="G122" s="147"/>
      <c r="H122" s="147"/>
      <c r="I122" s="147"/>
      <c r="J122" s="399"/>
      <c r="K122" s="151"/>
      <c r="L122" s="384"/>
      <c r="M122" s="1"/>
      <c r="N122" s="2"/>
    </row>
    <row r="123" spans="1:14" ht="15" customHeight="1">
      <c r="A123" s="404"/>
      <c r="B123" s="428"/>
      <c r="C123" s="429"/>
      <c r="D123" s="429"/>
      <c r="E123" s="403"/>
      <c r="F123" s="147"/>
      <c r="G123" s="147"/>
      <c r="H123" s="147"/>
      <c r="I123" s="147"/>
      <c r="J123" s="399"/>
      <c r="K123" s="151"/>
      <c r="L123" s="384"/>
      <c r="M123" s="1"/>
      <c r="N123" s="2"/>
    </row>
    <row r="124" spans="1:14" ht="15" customHeight="1">
      <c r="A124" s="404"/>
      <c r="B124" s="428"/>
      <c r="C124" s="429"/>
      <c r="D124" s="429"/>
      <c r="E124" s="403"/>
      <c r="F124" s="147"/>
      <c r="G124" s="147"/>
      <c r="H124" s="147"/>
      <c r="I124" s="147"/>
      <c r="J124" s="399"/>
      <c r="K124" s="151"/>
      <c r="L124" s="384"/>
      <c r="M124" s="1"/>
      <c r="N124" s="2"/>
    </row>
    <row r="125" spans="1:14" ht="15" customHeight="1">
      <c r="A125" s="404"/>
      <c r="B125" s="428"/>
      <c r="C125" s="429"/>
      <c r="D125" s="429"/>
      <c r="E125" s="403"/>
      <c r="F125" s="147"/>
      <c r="G125" s="147"/>
      <c r="H125" s="147"/>
      <c r="I125" s="147"/>
      <c r="J125" s="399"/>
      <c r="K125" s="151"/>
      <c r="L125" s="384"/>
      <c r="M125" s="1"/>
      <c r="N125" s="2"/>
    </row>
    <row r="126" spans="1:14" ht="15" customHeight="1">
      <c r="A126" s="404"/>
      <c r="B126" s="428"/>
      <c r="C126" s="429"/>
      <c r="D126" s="429"/>
      <c r="E126" s="403"/>
      <c r="F126" s="147"/>
      <c r="G126" s="147"/>
      <c r="H126" s="147"/>
      <c r="I126" s="147"/>
      <c r="J126" s="399"/>
      <c r="K126" s="151"/>
      <c r="L126" s="384"/>
      <c r="M126" s="1"/>
      <c r="N126" s="2"/>
    </row>
    <row r="127" spans="1:14" ht="15" customHeight="1">
      <c r="A127" s="404"/>
      <c r="B127" s="428"/>
      <c r="C127" s="429"/>
      <c r="D127" s="429"/>
      <c r="E127" s="403"/>
      <c r="F127" s="147"/>
      <c r="G127" s="147"/>
      <c r="H127" s="147"/>
      <c r="I127" s="147"/>
      <c r="J127" s="399"/>
      <c r="K127" s="151"/>
      <c r="L127" s="384"/>
      <c r="M127" s="1"/>
      <c r="N127" s="2"/>
    </row>
    <row r="128" spans="1:14" ht="15" customHeight="1">
      <c r="A128" s="404"/>
      <c r="B128" s="428"/>
      <c r="C128" s="429"/>
      <c r="D128" s="429"/>
      <c r="E128" s="403"/>
      <c r="F128" s="147"/>
      <c r="G128" s="147"/>
      <c r="H128" s="147"/>
      <c r="I128" s="147"/>
      <c r="J128" s="399"/>
      <c r="K128" s="151"/>
      <c r="L128" s="384"/>
      <c r="M128" s="1"/>
      <c r="N128" s="2"/>
    </row>
    <row r="129" spans="1:14" ht="15" customHeight="1">
      <c r="A129" s="404"/>
      <c r="B129" s="428"/>
      <c r="C129" s="429"/>
      <c r="D129" s="429"/>
      <c r="E129" s="403"/>
      <c r="F129" s="147"/>
      <c r="G129" s="147"/>
      <c r="H129" s="147"/>
      <c r="I129" s="147"/>
      <c r="J129" s="399"/>
      <c r="K129" s="151"/>
      <c r="L129" s="384"/>
      <c r="M129" s="1"/>
      <c r="N129" s="2"/>
    </row>
    <row r="130" spans="1:14" ht="15" customHeight="1">
      <c r="A130" s="404"/>
      <c r="B130" s="428"/>
      <c r="C130" s="429"/>
      <c r="D130" s="429"/>
      <c r="E130" s="403"/>
      <c r="F130" s="147"/>
      <c r="G130" s="147"/>
      <c r="H130" s="147"/>
      <c r="I130" s="147"/>
      <c r="J130" s="399"/>
      <c r="K130" s="151"/>
      <c r="L130" s="384"/>
      <c r="M130" s="1"/>
      <c r="N130" s="2"/>
    </row>
    <row r="131" spans="1:14" ht="15" customHeight="1">
      <c r="A131" s="404"/>
      <c r="B131" s="428"/>
      <c r="C131" s="429"/>
      <c r="D131" s="429"/>
      <c r="E131" s="403"/>
      <c r="F131" s="147"/>
      <c r="G131" s="147"/>
      <c r="H131" s="147"/>
      <c r="I131" s="147"/>
      <c r="J131" s="399"/>
      <c r="K131" s="151"/>
      <c r="L131" s="384"/>
      <c r="M131" s="1"/>
      <c r="N131" s="2"/>
    </row>
    <row r="132" spans="1:14" ht="15" customHeight="1">
      <c r="A132" s="404"/>
      <c r="B132" s="428"/>
      <c r="C132" s="429"/>
      <c r="D132" s="429"/>
      <c r="E132" s="403"/>
      <c r="F132" s="147"/>
      <c r="G132" s="147"/>
      <c r="H132" s="147"/>
      <c r="I132" s="147"/>
      <c r="J132" s="399"/>
      <c r="K132" s="151"/>
      <c r="L132" s="384"/>
      <c r="M132" s="1"/>
      <c r="N132" s="2"/>
    </row>
    <row r="133" spans="1:14" ht="15" customHeight="1">
      <c r="A133" s="404"/>
      <c r="B133" s="428"/>
      <c r="C133" s="429"/>
      <c r="D133" s="429"/>
      <c r="E133" s="403"/>
      <c r="F133" s="147"/>
      <c r="G133" s="147"/>
      <c r="H133" s="147"/>
      <c r="I133" s="147"/>
      <c r="J133" s="399"/>
      <c r="K133" s="151"/>
      <c r="L133" s="384"/>
      <c r="M133" s="1"/>
      <c r="N133" s="2"/>
    </row>
    <row r="134" spans="1:14" ht="15" customHeight="1">
      <c r="A134" s="404"/>
      <c r="B134" s="428"/>
      <c r="C134" s="429"/>
      <c r="D134" s="429"/>
      <c r="E134" s="403"/>
      <c r="F134" s="147"/>
      <c r="G134" s="147"/>
      <c r="H134" s="147"/>
      <c r="I134" s="147"/>
      <c r="J134" s="399"/>
      <c r="K134" s="151"/>
      <c r="L134" s="384"/>
      <c r="M134" s="1"/>
      <c r="N134" s="2"/>
    </row>
    <row r="135" spans="1:14" ht="15" customHeight="1">
      <c r="A135" s="404"/>
      <c r="B135" s="428"/>
      <c r="C135" s="429"/>
      <c r="D135" s="429"/>
      <c r="E135" s="403"/>
      <c r="F135" s="147"/>
      <c r="G135" s="147"/>
      <c r="H135" s="147"/>
      <c r="I135" s="147"/>
      <c r="J135" s="399"/>
      <c r="K135" s="151"/>
      <c r="L135" s="384"/>
      <c r="M135" s="1"/>
      <c r="N135" s="2"/>
    </row>
    <row r="136" spans="1:14" ht="15" customHeight="1">
      <c r="A136" s="404"/>
      <c r="B136" s="428"/>
      <c r="C136" s="429"/>
      <c r="D136" s="429"/>
      <c r="E136" s="403"/>
      <c r="F136" s="147"/>
      <c r="G136" s="147"/>
      <c r="H136" s="147"/>
      <c r="I136" s="147"/>
      <c r="J136" s="399"/>
      <c r="K136" s="151"/>
      <c r="L136" s="384"/>
      <c r="M136" s="1"/>
      <c r="N136" s="2"/>
    </row>
    <row r="137" spans="1:14" ht="15" customHeight="1">
      <c r="A137" s="404"/>
      <c r="B137" s="428"/>
      <c r="C137" s="429"/>
      <c r="D137" s="429"/>
      <c r="E137" s="403"/>
      <c r="F137" s="147"/>
      <c r="G137" s="147"/>
      <c r="H137" s="147"/>
      <c r="I137" s="147"/>
      <c r="J137" s="399"/>
      <c r="K137" s="151"/>
      <c r="L137" s="384"/>
      <c r="M137" s="1"/>
      <c r="N137" s="2"/>
    </row>
    <row r="138" spans="1:14" ht="15" customHeight="1">
      <c r="A138" s="404"/>
      <c r="B138" s="428"/>
      <c r="C138" s="429"/>
      <c r="D138" s="429"/>
      <c r="E138" s="403"/>
      <c r="F138" s="147"/>
      <c r="G138" s="147"/>
      <c r="H138" s="147"/>
      <c r="I138" s="147"/>
      <c r="J138" s="399"/>
      <c r="K138" s="151"/>
      <c r="L138" s="384"/>
      <c r="M138" s="1"/>
      <c r="N138" s="2"/>
    </row>
    <row r="139" spans="1:14" ht="15" customHeight="1" thickBot="1">
      <c r="A139" s="644" t="s">
        <v>27</v>
      </c>
      <c r="B139" s="645"/>
      <c r="C139" s="645"/>
      <c r="D139" s="645"/>
      <c r="E139" s="645"/>
      <c r="F139" s="645"/>
      <c r="G139" s="645"/>
      <c r="H139" s="645"/>
      <c r="I139" s="645"/>
      <c r="J139" s="645"/>
      <c r="K139" s="645"/>
      <c r="L139" s="646"/>
      <c r="M139" s="390">
        <f>SUM(M8:M138)</f>
        <v>0</v>
      </c>
      <c r="N139" s="398">
        <f>SUM(N8:N138)</f>
        <v>0</v>
      </c>
    </row>
    <row r="142" spans="1:14">
      <c r="K142" s="62" t="s">
        <v>172</v>
      </c>
      <c r="L142" s="194"/>
      <c r="M142" s="194" t="str">
        <f>IF('3. Info patrimoniali V.M. '!M20-'12. Altri OICR'!M139=0,"0","errore")</f>
        <v>0</v>
      </c>
    </row>
  </sheetData>
  <sheetProtection algorithmName="SHA-512" hashValue="0k49RGla6lNAntFJ7P5sQs0lWG00sd+SFVLoJ1isFUEyCJdLrjczqt5JFslzFvuHpyWh2K8Iy2SVWpbeBcf+uw==" saltValue="Fv2xaYtbPK0cgdTmctpY2g==" spinCount="100000" sheet="1" objects="1" scenarios="1" selectLockedCells="1"/>
  <mergeCells count="143">
    <mergeCell ref="B97:D97"/>
    <mergeCell ref="B98:D98"/>
    <mergeCell ref="B99:D99"/>
    <mergeCell ref="B100:D100"/>
    <mergeCell ref="B116:D116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28:D128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123:D123"/>
    <mergeCell ref="B124:D124"/>
    <mergeCell ref="B125:D125"/>
    <mergeCell ref="B126:D126"/>
    <mergeCell ref="B127:D127"/>
    <mergeCell ref="B118:D118"/>
    <mergeCell ref="B119:D119"/>
    <mergeCell ref="B120:D120"/>
    <mergeCell ref="B121:D121"/>
    <mergeCell ref="B122:D122"/>
    <mergeCell ref="B66:D66"/>
    <mergeCell ref="B67:D67"/>
    <mergeCell ref="B68:D68"/>
    <mergeCell ref="B69:D69"/>
    <mergeCell ref="B117:D117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101:D101"/>
    <mergeCell ref="B102:D102"/>
    <mergeCell ref="B103:D103"/>
    <mergeCell ref="B104:D104"/>
    <mergeCell ref="B105:D105"/>
    <mergeCell ref="B96:D96"/>
    <mergeCell ref="B58:D58"/>
    <mergeCell ref="B59:D59"/>
    <mergeCell ref="B63:D63"/>
    <mergeCell ref="B64:D64"/>
    <mergeCell ref="B65:D65"/>
    <mergeCell ref="B53:D53"/>
    <mergeCell ref="B54:D54"/>
    <mergeCell ref="B55:D55"/>
    <mergeCell ref="B56:D56"/>
    <mergeCell ref="B57:D57"/>
    <mergeCell ref="B61:D61"/>
    <mergeCell ref="B62:D62"/>
    <mergeCell ref="B18:D18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2:D32"/>
    <mergeCell ref="B35:D35"/>
    <mergeCell ref="B36:D36"/>
    <mergeCell ref="B37:D37"/>
    <mergeCell ref="B38:D38"/>
    <mergeCell ref="B39:D39"/>
    <mergeCell ref="B40:D40"/>
    <mergeCell ref="B41:D41"/>
    <mergeCell ref="B42:D42"/>
    <mergeCell ref="A1:N1"/>
    <mergeCell ref="B26:D26"/>
    <mergeCell ref="B27:D27"/>
    <mergeCell ref="B11:D11"/>
    <mergeCell ref="B12:D12"/>
    <mergeCell ref="B13:D13"/>
    <mergeCell ref="B14:D14"/>
    <mergeCell ref="B15:D15"/>
    <mergeCell ref="B16:D16"/>
    <mergeCell ref="B17:D17"/>
    <mergeCell ref="B19:D19"/>
    <mergeCell ref="B21:D21"/>
    <mergeCell ref="B22:D22"/>
    <mergeCell ref="B23:D23"/>
    <mergeCell ref="B24:D24"/>
    <mergeCell ref="B25:D25"/>
    <mergeCell ref="B20:D20"/>
    <mergeCell ref="H6:H7"/>
    <mergeCell ref="K6:N6"/>
    <mergeCell ref="F6:F7"/>
    <mergeCell ref="B10:D10"/>
    <mergeCell ref="B8:D8"/>
    <mergeCell ref="B9:D9"/>
    <mergeCell ref="B6:D7"/>
    <mergeCell ref="A139:L139"/>
    <mergeCell ref="A6:A7"/>
    <mergeCell ref="A4:N4"/>
    <mergeCell ref="B134:D134"/>
    <mergeCell ref="B135:D135"/>
    <mergeCell ref="B136:D136"/>
    <mergeCell ref="B137:D137"/>
    <mergeCell ref="B138:D138"/>
    <mergeCell ref="B129:D129"/>
    <mergeCell ref="B130:D130"/>
    <mergeCell ref="B131:D131"/>
    <mergeCell ref="B132:D132"/>
    <mergeCell ref="B133:D133"/>
    <mergeCell ref="B33:D33"/>
    <mergeCell ref="B34:D34"/>
    <mergeCell ref="B60:D60"/>
    <mergeCell ref="B28:D28"/>
    <mergeCell ref="B29:D29"/>
    <mergeCell ref="B30:D30"/>
    <mergeCell ref="B31:D31"/>
    <mergeCell ref="G6:G7"/>
    <mergeCell ref="I6:I7"/>
    <mergeCell ref="J6:J7"/>
    <mergeCell ref="E6:E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7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pageSetUpPr fitToPage="1"/>
  </sheetPr>
  <dimension ref="A1:P41"/>
  <sheetViews>
    <sheetView showGridLines="0" workbookViewId="0">
      <selection activeCell="H10" sqref="H10"/>
    </sheetView>
  </sheetViews>
  <sheetFormatPr defaultColWidth="9.109375" defaultRowHeight="13.2"/>
  <cols>
    <col min="1" max="1" width="2.6640625" style="62" customWidth="1"/>
    <col min="2" max="6" width="8.6640625" style="62" customWidth="1"/>
    <col min="7" max="7" width="12.44140625" style="62" customWidth="1"/>
    <col min="8" max="11" width="12.6640625" style="62" customWidth="1"/>
    <col min="12" max="13" width="12" style="62" customWidth="1"/>
    <col min="14" max="16384" width="9.109375" style="62"/>
  </cols>
  <sheetData>
    <row r="1" spans="1:14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76"/>
    </row>
    <row r="2" spans="1:14" s="23" customFormat="1" ht="21" customHeight="1">
      <c r="A2" s="266"/>
      <c r="B2" s="266"/>
      <c r="C2" s="266"/>
      <c r="D2" s="266"/>
      <c r="E2" s="266"/>
      <c r="F2" s="266"/>
      <c r="G2" s="266"/>
      <c r="H2" s="266"/>
      <c r="I2" s="266"/>
      <c r="J2" s="264"/>
      <c r="K2" s="264"/>
      <c r="L2" s="264"/>
    </row>
    <row r="3" spans="1:14" ht="21" customHeight="1" thickBot="1">
      <c r="A3" s="24"/>
      <c r="B3" s="24"/>
      <c r="C3" s="24"/>
      <c r="D3" s="24"/>
      <c r="E3" s="24"/>
    </row>
    <row r="4" spans="1:14" s="247" customFormat="1" ht="30.75" customHeight="1" thickBot="1">
      <c r="A4" s="493" t="s">
        <v>318</v>
      </c>
      <c r="B4" s="494"/>
      <c r="C4" s="494"/>
      <c r="D4" s="494"/>
      <c r="E4" s="494"/>
      <c r="F4" s="494"/>
      <c r="G4" s="494"/>
      <c r="H4" s="494"/>
      <c r="I4" s="494"/>
      <c r="J4" s="495"/>
      <c r="K4" s="98"/>
      <c r="L4" s="62"/>
      <c r="M4" s="62"/>
      <c r="N4" s="172"/>
    </row>
    <row r="5" spans="1:14" s="99" customFormat="1" ht="30.75" customHeight="1" thickBot="1">
      <c r="A5" s="117"/>
      <c r="B5" s="265"/>
      <c r="C5" s="265"/>
      <c r="D5" s="265"/>
      <c r="E5" s="265"/>
      <c r="F5" s="265"/>
      <c r="G5" s="265"/>
      <c r="H5" s="265"/>
      <c r="I5" s="265"/>
      <c r="J5" s="267"/>
      <c r="K5" s="267"/>
      <c r="L5" s="98"/>
    </row>
    <row r="6" spans="1:14" s="99" customFormat="1" ht="21.75" customHeight="1" thickBot="1">
      <c r="A6" s="215"/>
      <c r="B6" s="215"/>
      <c r="C6" s="215"/>
      <c r="D6" s="215"/>
      <c r="E6" s="215"/>
      <c r="F6" s="215"/>
      <c r="H6" s="279">
        <v>2019</v>
      </c>
      <c r="I6" s="62"/>
      <c r="K6" s="98"/>
    </row>
    <row r="7" spans="1:14" s="99" customFormat="1" ht="14.4" thickBot="1">
      <c r="A7" s="215"/>
      <c r="B7" s="215"/>
      <c r="C7" s="215"/>
      <c r="D7" s="215"/>
      <c r="E7" s="215"/>
      <c r="F7" s="215"/>
      <c r="H7" s="85"/>
      <c r="I7" s="62"/>
      <c r="K7" s="85"/>
      <c r="L7" s="85"/>
    </row>
    <row r="8" spans="1:14" s="99" customFormat="1" ht="30" customHeight="1" thickBot="1">
      <c r="A8" s="273"/>
      <c r="B8" s="215"/>
      <c r="C8" s="215"/>
      <c r="D8" s="215"/>
      <c r="E8" s="215"/>
      <c r="F8" s="215"/>
      <c r="G8" s="324"/>
      <c r="H8" s="107" t="s">
        <v>85</v>
      </c>
      <c r="I8" s="62"/>
    </row>
    <row r="9" spans="1:14" s="99" customFormat="1" ht="14.4" thickBot="1">
      <c r="A9" s="273" t="s">
        <v>31</v>
      </c>
      <c r="B9" s="215"/>
      <c r="C9" s="215"/>
      <c r="D9" s="215"/>
      <c r="E9" s="215"/>
      <c r="F9" s="215"/>
      <c r="G9" s="322"/>
      <c r="H9" s="97"/>
      <c r="I9" s="62"/>
      <c r="J9" s="97"/>
      <c r="K9" s="97"/>
      <c r="L9" s="321"/>
    </row>
    <row r="10" spans="1:14" s="99" customFormat="1" ht="15" customHeight="1">
      <c r="A10" s="503" t="s">
        <v>176</v>
      </c>
      <c r="B10" s="504"/>
      <c r="C10" s="504"/>
      <c r="D10" s="504"/>
      <c r="E10" s="504"/>
      <c r="F10" s="504"/>
      <c r="G10" s="504"/>
      <c r="H10" s="261"/>
      <c r="I10" s="62"/>
      <c r="J10" s="62"/>
      <c r="K10" s="62"/>
    </row>
    <row r="11" spans="1:14" s="99" customFormat="1" ht="15" customHeight="1">
      <c r="A11" s="668" t="s">
        <v>161</v>
      </c>
      <c r="B11" s="669"/>
      <c r="C11" s="669"/>
      <c r="D11" s="669"/>
      <c r="E11" s="669"/>
      <c r="F11" s="669"/>
      <c r="G11" s="669"/>
      <c r="H11" s="262"/>
      <c r="I11" s="62"/>
      <c r="J11" s="62"/>
      <c r="K11" s="62"/>
    </row>
    <row r="12" spans="1:14" s="99" customFormat="1" ht="15" customHeight="1">
      <c r="A12" s="474" t="s">
        <v>177</v>
      </c>
      <c r="B12" s="475"/>
      <c r="C12" s="475"/>
      <c r="D12" s="475"/>
      <c r="E12" s="475"/>
      <c r="F12" s="475"/>
      <c r="G12" s="475"/>
      <c r="H12" s="262"/>
      <c r="I12" s="215"/>
      <c r="J12" s="272"/>
      <c r="K12" s="280"/>
      <c r="L12" s="272"/>
      <c r="M12" s="272"/>
    </row>
    <row r="13" spans="1:14" s="99" customFormat="1" ht="15" customHeight="1">
      <c r="A13" s="668" t="s">
        <v>162</v>
      </c>
      <c r="B13" s="669"/>
      <c r="C13" s="669"/>
      <c r="D13" s="669"/>
      <c r="E13" s="669"/>
      <c r="F13" s="669"/>
      <c r="G13" s="669"/>
      <c r="H13" s="262"/>
      <c r="I13" s="215"/>
      <c r="J13" s="280"/>
      <c r="K13" s="280"/>
      <c r="L13" s="272"/>
      <c r="M13" s="272"/>
    </row>
    <row r="14" spans="1:14" s="99" customFormat="1" ht="15" customHeight="1">
      <c r="A14" s="474" t="s">
        <v>293</v>
      </c>
      <c r="B14" s="475"/>
      <c r="C14" s="475"/>
      <c r="D14" s="475"/>
      <c r="E14" s="475"/>
      <c r="F14" s="475"/>
      <c r="G14" s="475"/>
      <c r="H14" s="262"/>
      <c r="I14" s="215"/>
      <c r="J14" s="280"/>
      <c r="K14" s="280"/>
      <c r="L14" s="272"/>
      <c r="M14" s="272"/>
    </row>
    <row r="15" spans="1:14" s="99" customFormat="1" ht="15" customHeight="1">
      <c r="A15" s="474" t="s">
        <v>34</v>
      </c>
      <c r="B15" s="475"/>
      <c r="C15" s="475"/>
      <c r="D15" s="475"/>
      <c r="E15" s="475"/>
      <c r="F15" s="475"/>
      <c r="G15" s="475"/>
      <c r="H15" s="262"/>
      <c r="I15" s="215"/>
      <c r="J15" s="280"/>
      <c r="K15" s="280"/>
      <c r="L15" s="272"/>
      <c r="M15" s="272"/>
    </row>
    <row r="16" spans="1:14" s="99" customFormat="1" ht="15" customHeight="1">
      <c r="A16" s="474" t="s">
        <v>297</v>
      </c>
      <c r="B16" s="475"/>
      <c r="C16" s="475"/>
      <c r="D16" s="475"/>
      <c r="E16" s="475"/>
      <c r="F16" s="475"/>
      <c r="G16" s="475"/>
      <c r="H16" s="262"/>
      <c r="I16" s="215"/>
      <c r="J16" s="280"/>
      <c r="K16" s="280"/>
      <c r="L16" s="272"/>
      <c r="M16" s="272"/>
    </row>
    <row r="17" spans="1:16" s="99" customFormat="1" ht="15" customHeight="1">
      <c r="A17" s="474" t="s">
        <v>298</v>
      </c>
      <c r="B17" s="475"/>
      <c r="C17" s="475"/>
      <c r="D17" s="475"/>
      <c r="E17" s="475"/>
      <c r="F17" s="475"/>
      <c r="G17" s="475"/>
      <c r="H17" s="345"/>
      <c r="I17" s="215"/>
      <c r="J17" s="280"/>
      <c r="K17" s="280"/>
      <c r="L17" s="272"/>
      <c r="M17" s="272"/>
    </row>
    <row r="18" spans="1:16" s="99" customFormat="1" ht="15" customHeight="1" thickBot="1">
      <c r="A18" s="488" t="s">
        <v>294</v>
      </c>
      <c r="B18" s="489"/>
      <c r="C18" s="489"/>
      <c r="D18" s="489"/>
      <c r="E18" s="489"/>
      <c r="F18" s="489"/>
      <c r="G18" s="489"/>
      <c r="H18" s="87">
        <f>H10+H12+H14+H15+H16+H17</f>
        <v>0</v>
      </c>
      <c r="I18" s="215"/>
      <c r="J18" s="280"/>
      <c r="K18" s="280"/>
      <c r="L18" s="329"/>
      <c r="M18" s="272"/>
    </row>
    <row r="19" spans="1:16" s="99" customFormat="1" ht="29.25" customHeight="1" thickBot="1">
      <c r="A19" s="272"/>
      <c r="B19" s="272"/>
      <c r="C19" s="272"/>
      <c r="D19" s="272"/>
      <c r="E19" s="272"/>
      <c r="F19" s="272"/>
      <c r="G19" s="272"/>
      <c r="H19" s="215"/>
      <c r="I19" s="215"/>
      <c r="J19" s="280"/>
      <c r="K19" s="280"/>
      <c r="L19" s="272"/>
      <c r="M19" s="272"/>
    </row>
    <row r="20" spans="1:16" s="99" customFormat="1" ht="21.75" customHeight="1" thickBot="1">
      <c r="A20" s="272"/>
      <c r="B20" s="272"/>
      <c r="C20" s="272"/>
      <c r="D20" s="272"/>
      <c r="E20" s="272"/>
      <c r="F20" s="272"/>
      <c r="G20" s="272"/>
      <c r="H20" s="544">
        <v>2019</v>
      </c>
      <c r="I20" s="545"/>
      <c r="J20" s="742"/>
      <c r="K20" s="281"/>
      <c r="L20" s="98"/>
    </row>
    <row r="21" spans="1:16" s="99" customFormat="1" ht="4.5" customHeight="1" thickBot="1">
      <c r="A21" s="272"/>
      <c r="B21" s="272"/>
      <c r="C21" s="272"/>
      <c r="D21" s="272"/>
      <c r="E21" s="272"/>
      <c r="F21" s="272"/>
      <c r="G21" s="272"/>
      <c r="H21" s="265"/>
      <c r="I21" s="265"/>
      <c r="J21" s="85"/>
      <c r="K21" s="98"/>
    </row>
    <row r="22" spans="1:16" s="81" customFormat="1" ht="30.75" customHeight="1" thickBot="1">
      <c r="A22" s="530"/>
      <c r="B22" s="530"/>
      <c r="C22" s="530"/>
      <c r="D22" s="530"/>
      <c r="E22" s="530"/>
      <c r="F22" s="118"/>
      <c r="G22" s="300"/>
      <c r="H22" s="739" t="s">
        <v>85</v>
      </c>
      <c r="I22" s="740"/>
      <c r="J22" s="741"/>
      <c r="K22" s="119"/>
    </row>
    <row r="23" spans="1:16" s="81" customFormat="1" ht="9" customHeight="1" thickBot="1">
      <c r="A23" s="299"/>
      <c r="B23" s="299"/>
      <c r="C23" s="299"/>
      <c r="D23" s="299"/>
      <c r="E23" s="299"/>
      <c r="F23" s="295"/>
      <c r="G23" s="295"/>
      <c r="H23" s="295"/>
      <c r="I23" s="295"/>
      <c r="K23" s="119"/>
    </row>
    <row r="24" spans="1:16" s="81" customFormat="1" ht="31.5" customHeight="1" thickBot="1">
      <c r="A24" s="299"/>
      <c r="B24" s="299"/>
      <c r="C24" s="299"/>
      <c r="D24" s="299"/>
      <c r="E24" s="299"/>
      <c r="F24" s="295"/>
      <c r="G24" s="295"/>
      <c r="H24" s="316" t="s">
        <v>32</v>
      </c>
      <c r="I24" s="323" t="s">
        <v>168</v>
      </c>
      <c r="J24" s="317" t="s">
        <v>27</v>
      </c>
      <c r="K24" s="119"/>
      <c r="L24" s="735" t="s">
        <v>172</v>
      </c>
      <c r="M24" s="736"/>
      <c r="N24" s="737"/>
    </row>
    <row r="25" spans="1:16" s="81" customFormat="1" ht="15.75" customHeight="1">
      <c r="A25" s="299"/>
      <c r="B25" s="299"/>
      <c r="C25" s="299"/>
      <c r="D25" s="299"/>
      <c r="E25" s="299"/>
      <c r="F25" s="295"/>
      <c r="G25" s="295"/>
      <c r="H25" s="99"/>
      <c r="I25" s="99"/>
      <c r="J25" s="99"/>
      <c r="K25" s="119"/>
    </row>
    <row r="26" spans="1:16" s="81" customFormat="1" ht="15.75" customHeight="1" thickBot="1">
      <c r="A26" s="339" t="s">
        <v>175</v>
      </c>
      <c r="B26" s="339"/>
      <c r="C26" s="339"/>
      <c r="D26" s="339"/>
      <c r="E26" s="339"/>
      <c r="F26" s="339"/>
      <c r="G26" s="339"/>
      <c r="H26" s="339"/>
      <c r="I26" s="339"/>
      <c r="J26" s="267"/>
      <c r="K26" s="119"/>
    </row>
    <row r="27" spans="1:16" s="247" customFormat="1" ht="15" customHeight="1">
      <c r="A27" s="503" t="s">
        <v>20</v>
      </c>
      <c r="B27" s="504"/>
      <c r="C27" s="504"/>
      <c r="D27" s="504"/>
      <c r="E27" s="504"/>
      <c r="F27" s="504"/>
      <c r="G27" s="504"/>
      <c r="H27" s="144"/>
      <c r="I27" s="144"/>
      <c r="J27" s="369">
        <f>H27+I27</f>
        <v>0</v>
      </c>
      <c r="K27" s="172"/>
    </row>
    <row r="28" spans="1:16" s="247" customFormat="1" ht="15" customHeight="1">
      <c r="A28" s="501" t="s">
        <v>22</v>
      </c>
      <c r="B28" s="502"/>
      <c r="C28" s="502"/>
      <c r="D28" s="502"/>
      <c r="E28" s="502"/>
      <c r="F28" s="502"/>
      <c r="G28" s="502"/>
      <c r="H28" s="290"/>
      <c r="I28" s="290"/>
      <c r="J28" s="282">
        <f t="shared" ref="J28:J31" si="0">H28+I28</f>
        <v>0</v>
      </c>
      <c r="K28" s="172"/>
    </row>
    <row r="29" spans="1:16" s="247" customFormat="1" ht="15" customHeight="1">
      <c r="A29" s="501" t="s">
        <v>70</v>
      </c>
      <c r="B29" s="502"/>
      <c r="C29" s="502"/>
      <c r="D29" s="502"/>
      <c r="E29" s="502"/>
      <c r="F29" s="502"/>
      <c r="G29" s="502"/>
      <c r="H29" s="290"/>
      <c r="I29" s="290"/>
      <c r="J29" s="282">
        <f t="shared" si="0"/>
        <v>0</v>
      </c>
      <c r="K29" s="172"/>
    </row>
    <row r="30" spans="1:16" s="247" customFormat="1" ht="15" customHeight="1">
      <c r="A30" s="501" t="s">
        <v>41</v>
      </c>
      <c r="B30" s="502"/>
      <c r="C30" s="502"/>
      <c r="D30" s="502"/>
      <c r="E30" s="502"/>
      <c r="F30" s="502"/>
      <c r="G30" s="502"/>
      <c r="H30" s="290"/>
      <c r="I30" s="290"/>
      <c r="J30" s="282">
        <f t="shared" si="0"/>
        <v>0</v>
      </c>
      <c r="K30" s="172"/>
    </row>
    <row r="31" spans="1:16" s="247" customFormat="1" ht="15" customHeight="1">
      <c r="A31" s="501" t="s">
        <v>179</v>
      </c>
      <c r="B31" s="502"/>
      <c r="C31" s="502"/>
      <c r="D31" s="502"/>
      <c r="E31" s="502"/>
      <c r="F31" s="502"/>
      <c r="G31" s="502"/>
      <c r="H31" s="290"/>
      <c r="I31" s="290"/>
      <c r="J31" s="282">
        <f t="shared" si="0"/>
        <v>0</v>
      </c>
      <c r="K31" s="172"/>
    </row>
    <row r="32" spans="1:16" s="247" customFormat="1" ht="15" customHeight="1" thickBot="1">
      <c r="A32" s="488" t="s">
        <v>294</v>
      </c>
      <c r="B32" s="489"/>
      <c r="C32" s="489"/>
      <c r="D32" s="489"/>
      <c r="E32" s="489"/>
      <c r="F32" s="489"/>
      <c r="G32" s="489"/>
      <c r="H32" s="86">
        <f>H27+H28+H29+H30+H31</f>
        <v>0</v>
      </c>
      <c r="I32" s="86">
        <f>I27+I28+I29+I30+I31</f>
        <v>0</v>
      </c>
      <c r="J32" s="87">
        <f>H32+I32</f>
        <v>0</v>
      </c>
      <c r="K32" s="172"/>
      <c r="L32" s="329" t="str">
        <f>IF(H32-H10-H12-H14=0,"0","errore")</f>
        <v>0</v>
      </c>
      <c r="M32" s="329" t="str">
        <f>IF(I32-H15-H16-H17=0,"0","errore")</f>
        <v>0</v>
      </c>
      <c r="N32" s="329" t="str">
        <f>IF(J32-H18=0,"0","errore")</f>
        <v>0</v>
      </c>
      <c r="O32" s="274"/>
      <c r="P32" s="274"/>
    </row>
    <row r="33" spans="1:15" s="247" customFormat="1" ht="7.5" customHeight="1">
      <c r="A33" s="215"/>
      <c r="B33" s="95"/>
      <c r="C33" s="95"/>
      <c r="D33" s="95"/>
      <c r="E33" s="95"/>
      <c r="F33" s="95"/>
      <c r="G33" s="122"/>
      <c r="H33" s="122"/>
      <c r="I33" s="122"/>
      <c r="J33" s="113"/>
      <c r="K33" s="113"/>
      <c r="L33" s="172"/>
    </row>
    <row r="34" spans="1:15" ht="10.5" customHeight="1"/>
    <row r="35" spans="1:15" ht="15.75" customHeight="1" thickBot="1">
      <c r="A35" s="738" t="s">
        <v>236</v>
      </c>
      <c r="B35" s="738"/>
      <c r="C35" s="738"/>
      <c r="D35" s="738"/>
      <c r="E35" s="738"/>
      <c r="F35" s="738"/>
      <c r="G35" s="738"/>
      <c r="H35" s="738"/>
      <c r="I35" s="738"/>
      <c r="J35" s="738"/>
    </row>
    <row r="36" spans="1:15" ht="60.75" customHeight="1" thickBot="1">
      <c r="A36" s="659"/>
      <c r="B36" s="660"/>
      <c r="C36" s="660"/>
      <c r="D36" s="660"/>
      <c r="E36" s="660"/>
      <c r="F36" s="660"/>
      <c r="G36" s="660"/>
      <c r="H36" s="660"/>
      <c r="I36" s="660"/>
      <c r="J36" s="661"/>
    </row>
    <row r="37" spans="1:15" ht="21" customHeight="1"/>
    <row r="38" spans="1:15" ht="14.25" customHeight="1">
      <c r="A38" s="215"/>
      <c r="B38" s="215"/>
      <c r="C38" s="215"/>
      <c r="D38" s="215"/>
      <c r="E38" s="215"/>
      <c r="F38" s="215"/>
      <c r="G38" s="215"/>
      <c r="O38" s="268"/>
    </row>
    <row r="39" spans="1:15" ht="10.5" customHeight="1">
      <c r="A39" s="215"/>
      <c r="B39" s="215"/>
      <c r="C39" s="215"/>
      <c r="D39" s="215"/>
      <c r="E39" s="215"/>
      <c r="F39" s="215"/>
      <c r="G39" s="215"/>
      <c r="O39" s="268"/>
    </row>
    <row r="40" spans="1:15" ht="10.5" customHeight="1">
      <c r="A40" s="215"/>
      <c r="B40" s="215"/>
      <c r="C40" s="215"/>
      <c r="D40" s="215"/>
      <c r="E40" s="215"/>
      <c r="F40" s="215"/>
      <c r="G40" s="215"/>
      <c r="O40" s="268"/>
    </row>
    <row r="41" spans="1:15" ht="10.5" customHeight="1">
      <c r="A41" s="215"/>
      <c r="B41" s="215"/>
      <c r="C41" s="215"/>
      <c r="D41" s="215"/>
      <c r="E41" s="215"/>
      <c r="F41" s="215"/>
      <c r="G41" s="215"/>
      <c r="O41" s="268"/>
    </row>
  </sheetData>
  <sheetProtection algorithmName="SHA-512" hashValue="XewEv/yMB1HCQKqOFYAuIzIPa/oeIfcPeRe2rfiXFkS8ZsziYJCSuUZ/X+Izk+3BJxV1jWu6dqgTA2qiYUpD3A==" saltValue="E8OuBSz22MpEfX/hzTJaxQ==" spinCount="100000" sheet="1" objects="1" scenarios="1" selectLockedCells="1"/>
  <mergeCells count="23">
    <mergeCell ref="L24:N24"/>
    <mergeCell ref="A1:J1"/>
    <mergeCell ref="A32:G32"/>
    <mergeCell ref="A4:J4"/>
    <mergeCell ref="A36:J36"/>
    <mergeCell ref="A35:J35"/>
    <mergeCell ref="A27:G27"/>
    <mergeCell ref="A28:G28"/>
    <mergeCell ref="A29:G29"/>
    <mergeCell ref="A30:G30"/>
    <mergeCell ref="A31:G31"/>
    <mergeCell ref="H22:J22"/>
    <mergeCell ref="H20:J20"/>
    <mergeCell ref="A10:G10"/>
    <mergeCell ref="A11:G11"/>
    <mergeCell ref="A12:G12"/>
    <mergeCell ref="A22:E22"/>
    <mergeCell ref="A13:G13"/>
    <mergeCell ref="A14:G14"/>
    <mergeCell ref="A15:G15"/>
    <mergeCell ref="A16:G16"/>
    <mergeCell ref="A18:G18"/>
    <mergeCell ref="A17:G1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M36"/>
  <sheetViews>
    <sheetView showGridLines="0" workbookViewId="0">
      <selection activeCell="A7" sqref="A7:L7"/>
    </sheetView>
  </sheetViews>
  <sheetFormatPr defaultColWidth="9.109375" defaultRowHeight="13.2"/>
  <cols>
    <col min="1" max="1" width="4.88671875" style="25" customWidth="1"/>
    <col min="2" max="6" width="6.33203125" style="25" customWidth="1"/>
    <col min="7" max="7" width="6.109375" style="25" customWidth="1"/>
    <col min="8" max="8" width="6.33203125" style="25" hidden="1" customWidth="1"/>
    <col min="9" max="12" width="12.6640625" style="25" customWidth="1"/>
    <col min="13" max="13" width="8.88671875" style="25" customWidth="1"/>
    <col min="14" max="16384" width="9.109375" style="25"/>
  </cols>
  <sheetData>
    <row r="1" spans="1:13" s="23" customFormat="1" ht="24" customHeight="1">
      <c r="A1" s="496" t="s">
        <v>64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76"/>
    </row>
    <row r="2" spans="1:13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3" ht="21" customHeight="1" thickBot="1">
      <c r="A3" s="24"/>
      <c r="B3" s="24"/>
      <c r="C3" s="24"/>
      <c r="D3" s="24"/>
      <c r="E3" s="24"/>
    </row>
    <row r="4" spans="1:13" s="31" customFormat="1" ht="30.75" customHeight="1" thickBot="1">
      <c r="A4" s="493" t="s">
        <v>237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5"/>
      <c r="M4" s="32"/>
    </row>
    <row r="5" spans="1:13" s="31" customFormat="1" ht="30.75" customHeight="1" thickBot="1">
      <c r="A5" s="66"/>
      <c r="B5" s="66"/>
      <c r="C5" s="66"/>
      <c r="D5" s="66"/>
      <c r="E5" s="66"/>
      <c r="F5" s="66"/>
      <c r="G5" s="66"/>
      <c r="H5" s="66"/>
      <c r="I5" s="67"/>
      <c r="J5" s="67"/>
      <c r="K5" s="67"/>
      <c r="L5" s="67"/>
      <c r="M5" s="32"/>
    </row>
    <row r="6" spans="1:13" s="92" customFormat="1" ht="31.5" customHeight="1">
      <c r="A6" s="754" t="s">
        <v>238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6"/>
    </row>
    <row r="7" spans="1:13" s="31" customFormat="1" ht="60.75" customHeight="1">
      <c r="A7" s="746"/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8"/>
      <c r="M7" s="32"/>
    </row>
    <row r="8" spans="1:13" s="31" customFormat="1" ht="24" customHeight="1">
      <c r="A8" s="749" t="s">
        <v>107</v>
      </c>
      <c r="B8" s="750"/>
      <c r="C8" s="750"/>
      <c r="D8" s="750"/>
      <c r="E8" s="750"/>
      <c r="F8" s="750"/>
      <c r="G8" s="750"/>
      <c r="H8" s="750"/>
      <c r="I8" s="751">
        <v>2018</v>
      </c>
      <c r="J8" s="751"/>
      <c r="K8" s="751">
        <v>2019</v>
      </c>
      <c r="L8" s="752"/>
      <c r="M8" s="32"/>
    </row>
    <row r="9" spans="1:13" s="31" customFormat="1" ht="30.75" customHeight="1">
      <c r="A9" s="749"/>
      <c r="B9" s="750"/>
      <c r="C9" s="750"/>
      <c r="D9" s="750"/>
      <c r="E9" s="750"/>
      <c r="F9" s="750"/>
      <c r="G9" s="750"/>
      <c r="H9" s="750"/>
      <c r="I9" s="19" t="s">
        <v>87</v>
      </c>
      <c r="J9" s="19" t="s">
        <v>85</v>
      </c>
      <c r="K9" s="19" t="s">
        <v>87</v>
      </c>
      <c r="L9" s="20" t="s">
        <v>85</v>
      </c>
      <c r="M9" s="32"/>
    </row>
    <row r="10" spans="1:13" s="31" customFormat="1" ht="15" customHeight="1">
      <c r="A10" s="753"/>
      <c r="B10" s="428"/>
      <c r="C10" s="428"/>
      <c r="D10" s="428"/>
      <c r="E10" s="428"/>
      <c r="F10" s="428"/>
      <c r="G10" s="428"/>
      <c r="H10" s="428"/>
      <c r="I10" s="391"/>
      <c r="J10" s="391"/>
      <c r="K10" s="290"/>
      <c r="L10" s="291"/>
      <c r="M10" s="32"/>
    </row>
    <row r="11" spans="1:13" s="31" customFormat="1" ht="15" customHeight="1">
      <c r="A11" s="753"/>
      <c r="B11" s="428"/>
      <c r="C11" s="428"/>
      <c r="D11" s="428"/>
      <c r="E11" s="428"/>
      <c r="F11" s="428"/>
      <c r="G11" s="428"/>
      <c r="H11" s="428"/>
      <c r="I11" s="391"/>
      <c r="J11" s="391"/>
      <c r="K11" s="290"/>
      <c r="L11" s="291"/>
      <c r="M11" s="32"/>
    </row>
    <row r="12" spans="1:13" s="31" customFormat="1" ht="15" customHeight="1">
      <c r="A12" s="753"/>
      <c r="B12" s="428"/>
      <c r="C12" s="428"/>
      <c r="D12" s="428"/>
      <c r="E12" s="428"/>
      <c r="F12" s="428"/>
      <c r="G12" s="428"/>
      <c r="H12" s="428"/>
      <c r="I12" s="391"/>
      <c r="J12" s="391"/>
      <c r="K12" s="290"/>
      <c r="L12" s="291"/>
      <c r="M12" s="32"/>
    </row>
    <row r="13" spans="1:13" s="31" customFormat="1" ht="15" customHeight="1">
      <c r="A13" s="753"/>
      <c r="B13" s="428"/>
      <c r="C13" s="428"/>
      <c r="D13" s="428"/>
      <c r="E13" s="428"/>
      <c r="F13" s="428"/>
      <c r="G13" s="428"/>
      <c r="H13" s="428"/>
      <c r="I13" s="391"/>
      <c r="J13" s="391"/>
      <c r="K13" s="290"/>
      <c r="L13" s="291"/>
      <c r="M13" s="32"/>
    </row>
    <row r="14" spans="1:13" s="31" customFormat="1" ht="15" customHeight="1">
      <c r="A14" s="753"/>
      <c r="B14" s="428"/>
      <c r="C14" s="428"/>
      <c r="D14" s="428"/>
      <c r="E14" s="428"/>
      <c r="F14" s="428"/>
      <c r="G14" s="428"/>
      <c r="H14" s="428"/>
      <c r="I14" s="391"/>
      <c r="J14" s="391"/>
      <c r="K14" s="290"/>
      <c r="L14" s="291"/>
      <c r="M14" s="32"/>
    </row>
    <row r="15" spans="1:13" s="31" customFormat="1" ht="15" customHeight="1">
      <c r="A15" s="753"/>
      <c r="B15" s="759"/>
      <c r="C15" s="759"/>
      <c r="D15" s="759"/>
      <c r="E15" s="759"/>
      <c r="F15" s="759"/>
      <c r="G15" s="759"/>
      <c r="H15" s="759"/>
      <c r="I15" s="391"/>
      <c r="J15" s="391"/>
      <c r="K15" s="290"/>
      <c r="L15" s="291"/>
      <c r="M15" s="32"/>
    </row>
    <row r="16" spans="1:13" s="31" customFormat="1" ht="15" customHeight="1">
      <c r="A16" s="753"/>
      <c r="B16" s="759"/>
      <c r="C16" s="759"/>
      <c r="D16" s="759"/>
      <c r="E16" s="759"/>
      <c r="F16" s="759"/>
      <c r="G16" s="759"/>
      <c r="H16" s="759"/>
      <c r="I16" s="391"/>
      <c r="J16" s="391"/>
      <c r="K16" s="290"/>
      <c r="L16" s="291"/>
      <c r="M16" s="32"/>
    </row>
    <row r="17" spans="1:13" s="31" customFormat="1" ht="15" customHeight="1">
      <c r="A17" s="753"/>
      <c r="B17" s="759"/>
      <c r="C17" s="759"/>
      <c r="D17" s="759"/>
      <c r="E17" s="759"/>
      <c r="F17" s="759"/>
      <c r="G17" s="759"/>
      <c r="H17" s="759"/>
      <c r="I17" s="391"/>
      <c r="J17" s="391"/>
      <c r="K17" s="290"/>
      <c r="L17" s="291"/>
      <c r="M17" s="32"/>
    </row>
    <row r="18" spans="1:13" s="31" customFormat="1" ht="15" customHeight="1">
      <c r="A18" s="753"/>
      <c r="B18" s="428"/>
      <c r="C18" s="428"/>
      <c r="D18" s="428"/>
      <c r="E18" s="428"/>
      <c r="F18" s="428"/>
      <c r="G18" s="428"/>
      <c r="H18" s="428"/>
      <c r="I18" s="391"/>
      <c r="J18" s="391"/>
      <c r="K18" s="290"/>
      <c r="L18" s="291"/>
      <c r="M18" s="32"/>
    </row>
    <row r="19" spans="1:13" s="31" customFormat="1" ht="15" customHeight="1" thickBot="1">
      <c r="A19" s="757"/>
      <c r="B19" s="758"/>
      <c r="C19" s="758"/>
      <c r="D19" s="758"/>
      <c r="E19" s="758"/>
      <c r="F19" s="758"/>
      <c r="G19" s="758"/>
      <c r="H19" s="758"/>
      <c r="I19" s="397"/>
      <c r="J19" s="397"/>
      <c r="K19" s="288"/>
      <c r="L19" s="289"/>
      <c r="M19" s="32"/>
    </row>
    <row r="20" spans="1:13" ht="15" customHeight="1">
      <c r="A20" s="24"/>
      <c r="B20" s="24"/>
      <c r="C20" s="24"/>
      <c r="D20" s="24"/>
    </row>
    <row r="21" spans="1:13" ht="15" customHeight="1">
      <c r="A21" s="24"/>
      <c r="B21" s="24"/>
      <c r="C21" s="24"/>
      <c r="D21" s="24"/>
    </row>
    <row r="22" spans="1:13" s="92" customFormat="1" ht="15.75" customHeight="1" thickBo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3" s="92" customFormat="1" ht="31.5" customHeight="1">
      <c r="A23" s="743" t="s">
        <v>239</v>
      </c>
      <c r="B23" s="744"/>
      <c r="C23" s="744"/>
      <c r="D23" s="744"/>
      <c r="E23" s="744"/>
      <c r="F23" s="744"/>
      <c r="G23" s="744"/>
      <c r="H23" s="744"/>
      <c r="I23" s="744"/>
      <c r="J23" s="744"/>
      <c r="K23" s="744"/>
      <c r="L23" s="745"/>
    </row>
    <row r="24" spans="1:13" s="31" customFormat="1" ht="60.75" customHeight="1">
      <c r="A24" s="746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8"/>
      <c r="M24" s="32"/>
    </row>
    <row r="25" spans="1:13" s="31" customFormat="1" ht="19.5" customHeight="1">
      <c r="A25" s="749" t="s">
        <v>107</v>
      </c>
      <c r="B25" s="750"/>
      <c r="C25" s="750"/>
      <c r="D25" s="750"/>
      <c r="E25" s="750"/>
      <c r="F25" s="750"/>
      <c r="G25" s="750"/>
      <c r="H25" s="750"/>
      <c r="I25" s="751">
        <v>2018</v>
      </c>
      <c r="J25" s="751"/>
      <c r="K25" s="751">
        <v>2019</v>
      </c>
      <c r="L25" s="752"/>
      <c r="M25" s="32"/>
    </row>
    <row r="26" spans="1:13" s="31" customFormat="1" ht="28.5" customHeight="1">
      <c r="A26" s="749"/>
      <c r="B26" s="750"/>
      <c r="C26" s="750"/>
      <c r="D26" s="750"/>
      <c r="E26" s="750"/>
      <c r="F26" s="750"/>
      <c r="G26" s="750"/>
      <c r="H26" s="750"/>
      <c r="I26" s="223" t="s">
        <v>87</v>
      </c>
      <c r="J26" s="223" t="s">
        <v>85</v>
      </c>
      <c r="K26" s="223" t="s">
        <v>87</v>
      </c>
      <c r="L26" s="224" t="s">
        <v>85</v>
      </c>
      <c r="M26" s="32"/>
    </row>
    <row r="27" spans="1:13" s="31" customFormat="1" ht="15" customHeight="1">
      <c r="A27" s="753"/>
      <c r="B27" s="428"/>
      <c r="C27" s="428"/>
      <c r="D27" s="428"/>
      <c r="E27" s="428"/>
      <c r="F27" s="428"/>
      <c r="G27" s="428"/>
      <c r="H27" s="428"/>
      <c r="I27" s="391"/>
      <c r="J27" s="391"/>
      <c r="K27" s="290"/>
      <c r="L27" s="291"/>
      <c r="M27" s="32"/>
    </row>
    <row r="28" spans="1:13" s="31" customFormat="1" ht="15" customHeight="1">
      <c r="A28" s="753"/>
      <c r="B28" s="428"/>
      <c r="C28" s="428"/>
      <c r="D28" s="428"/>
      <c r="E28" s="428"/>
      <c r="F28" s="428"/>
      <c r="G28" s="428"/>
      <c r="H28" s="428"/>
      <c r="I28" s="391"/>
      <c r="J28" s="391"/>
      <c r="K28" s="290"/>
      <c r="L28" s="291"/>
      <c r="M28" s="32"/>
    </row>
    <row r="29" spans="1:13" s="31" customFormat="1" ht="15" customHeight="1">
      <c r="A29" s="753"/>
      <c r="B29" s="428"/>
      <c r="C29" s="428"/>
      <c r="D29" s="428"/>
      <c r="E29" s="428"/>
      <c r="F29" s="428"/>
      <c r="G29" s="428"/>
      <c r="H29" s="428"/>
      <c r="I29" s="391"/>
      <c r="J29" s="391"/>
      <c r="K29" s="290"/>
      <c r="L29" s="291"/>
      <c r="M29" s="32"/>
    </row>
    <row r="30" spans="1:13" s="31" customFormat="1" ht="15" customHeight="1">
      <c r="A30" s="753"/>
      <c r="B30" s="428"/>
      <c r="C30" s="428"/>
      <c r="D30" s="428"/>
      <c r="E30" s="428"/>
      <c r="F30" s="428"/>
      <c r="G30" s="428"/>
      <c r="H30" s="428"/>
      <c r="I30" s="391"/>
      <c r="J30" s="391"/>
      <c r="K30" s="290"/>
      <c r="L30" s="291"/>
      <c r="M30" s="32"/>
    </row>
    <row r="31" spans="1:13" s="31" customFormat="1" ht="15" customHeight="1">
      <c r="A31" s="753"/>
      <c r="B31" s="428"/>
      <c r="C31" s="428"/>
      <c r="D31" s="428"/>
      <c r="E31" s="428"/>
      <c r="F31" s="428"/>
      <c r="G31" s="428"/>
      <c r="H31" s="428"/>
      <c r="I31" s="391"/>
      <c r="J31" s="391"/>
      <c r="K31" s="290"/>
      <c r="L31" s="291"/>
      <c r="M31" s="32"/>
    </row>
    <row r="32" spans="1:13" s="31" customFormat="1" ht="15" customHeight="1">
      <c r="A32" s="753"/>
      <c r="B32" s="759"/>
      <c r="C32" s="759"/>
      <c r="D32" s="759"/>
      <c r="E32" s="759"/>
      <c r="F32" s="759"/>
      <c r="G32" s="759"/>
      <c r="H32" s="759"/>
      <c r="I32" s="391"/>
      <c r="J32" s="391"/>
      <c r="K32" s="290"/>
      <c r="L32" s="291"/>
      <c r="M32" s="32"/>
    </row>
    <row r="33" spans="1:13" s="31" customFormat="1" ht="15" customHeight="1">
      <c r="A33" s="753"/>
      <c r="B33" s="759"/>
      <c r="C33" s="759"/>
      <c r="D33" s="759"/>
      <c r="E33" s="759"/>
      <c r="F33" s="759"/>
      <c r="G33" s="759"/>
      <c r="H33" s="759"/>
      <c r="I33" s="391"/>
      <c r="J33" s="391"/>
      <c r="K33" s="290"/>
      <c r="L33" s="291"/>
      <c r="M33" s="32"/>
    </row>
    <row r="34" spans="1:13" ht="15" customHeight="1">
      <c r="A34" s="753"/>
      <c r="B34" s="759"/>
      <c r="C34" s="759"/>
      <c r="D34" s="759"/>
      <c r="E34" s="759"/>
      <c r="F34" s="759"/>
      <c r="G34" s="759"/>
      <c r="H34" s="759"/>
      <c r="I34" s="391"/>
      <c r="J34" s="391"/>
      <c r="K34" s="290"/>
      <c r="L34" s="291"/>
    </row>
    <row r="35" spans="1:13" ht="15" customHeight="1">
      <c r="A35" s="753"/>
      <c r="B35" s="428"/>
      <c r="C35" s="428"/>
      <c r="D35" s="428"/>
      <c r="E35" s="428"/>
      <c r="F35" s="428"/>
      <c r="G35" s="428"/>
      <c r="H35" s="428"/>
      <c r="I35" s="391"/>
      <c r="J35" s="391"/>
      <c r="K35" s="290"/>
      <c r="L35" s="291"/>
    </row>
    <row r="36" spans="1:13" ht="15" customHeight="1" thickBot="1">
      <c r="A36" s="757"/>
      <c r="B36" s="758"/>
      <c r="C36" s="758"/>
      <c r="D36" s="758"/>
      <c r="E36" s="758"/>
      <c r="F36" s="758"/>
      <c r="G36" s="758"/>
      <c r="H36" s="758"/>
      <c r="I36" s="397"/>
      <c r="J36" s="397"/>
      <c r="K36" s="288"/>
      <c r="L36" s="289"/>
    </row>
  </sheetData>
  <sheetProtection algorithmName="SHA-512" hashValue="araxQ1nap33RwX5QMwRteUiv0OZpgaqir4/k/pnLE977vHBd5sfqgcFNIbGdFzD4Wusd5fI4vaeXTKtlZEfx2A==" saltValue="rLDWEB4Ob5qgY585C4g5yA==" spinCount="100000" sheet="1" objects="1" scenarios="1" selectLockedCells="1"/>
  <mergeCells count="32">
    <mergeCell ref="A32:H32"/>
    <mergeCell ref="A33:H33"/>
    <mergeCell ref="A34:H34"/>
    <mergeCell ref="A35:H35"/>
    <mergeCell ref="A36:H36"/>
    <mergeCell ref="A27:H27"/>
    <mergeCell ref="A28:H28"/>
    <mergeCell ref="A29:H29"/>
    <mergeCell ref="A30:H30"/>
    <mergeCell ref="A31:H31"/>
    <mergeCell ref="A19:H19"/>
    <mergeCell ref="A13:H13"/>
    <mergeCell ref="A14:H14"/>
    <mergeCell ref="A15:H15"/>
    <mergeCell ref="A16:H16"/>
    <mergeCell ref="A17:H17"/>
    <mergeCell ref="A18:H18"/>
    <mergeCell ref="A10:H10"/>
    <mergeCell ref="A11:H11"/>
    <mergeCell ref="A12:H12"/>
    <mergeCell ref="A8:H9"/>
    <mergeCell ref="A1:L1"/>
    <mergeCell ref="A4:L4"/>
    <mergeCell ref="I8:J8"/>
    <mergeCell ref="K8:L8"/>
    <mergeCell ref="A6:L6"/>
    <mergeCell ref="A7:L7"/>
    <mergeCell ref="A23:L23"/>
    <mergeCell ref="A24:L24"/>
    <mergeCell ref="A25:H26"/>
    <mergeCell ref="I25:J25"/>
    <mergeCell ref="K25:L2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U55"/>
  <sheetViews>
    <sheetView showGridLines="0" workbookViewId="0">
      <selection activeCell="L13" sqref="L13"/>
    </sheetView>
  </sheetViews>
  <sheetFormatPr defaultColWidth="9.109375" defaultRowHeight="13.2"/>
  <cols>
    <col min="1" max="1" width="2.6640625" style="25" customWidth="1"/>
    <col min="2" max="9" width="7.33203125" style="25" customWidth="1"/>
    <col min="10" max="10" width="5" style="25" customWidth="1"/>
    <col min="11" max="11" width="6.6640625" style="25" customWidth="1"/>
    <col min="12" max="17" width="12.6640625" style="25" customWidth="1"/>
    <col min="18" max="16384" width="9.109375" style="25"/>
  </cols>
  <sheetData>
    <row r="1" spans="1:18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8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8" ht="21" customHeight="1">
      <c r="A3" s="24"/>
      <c r="B3" s="24"/>
      <c r="C3" s="24"/>
      <c r="D3" s="24"/>
      <c r="E3" s="24"/>
    </row>
    <row r="4" spans="1:18" s="31" customFormat="1" ht="12.75" customHeight="1" thickBot="1">
      <c r="A4" s="238"/>
      <c r="B4" s="239"/>
      <c r="C4" s="239"/>
      <c r="D4" s="239"/>
      <c r="E4" s="240"/>
      <c r="F4" s="240"/>
      <c r="G4" s="240"/>
      <c r="H4" s="240"/>
      <c r="I4" s="240"/>
      <c r="J4" s="179"/>
      <c r="K4" s="179"/>
      <c r="L4" s="179"/>
      <c r="M4" s="179"/>
      <c r="N4" s="179"/>
      <c r="O4" s="179"/>
      <c r="P4" s="179"/>
      <c r="Q4" s="179"/>
    </row>
    <row r="5" spans="1:18" s="31" customFormat="1" ht="30.75" customHeight="1" thickBot="1">
      <c r="A5" s="493" t="s">
        <v>283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5"/>
      <c r="R5" s="32"/>
    </row>
    <row r="6" spans="1:18" s="69" customFormat="1" ht="15.75" customHeight="1" thickBo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41"/>
      <c r="O6" s="68"/>
      <c r="P6" s="68"/>
      <c r="Q6" s="68"/>
    </row>
    <row r="7" spans="1:18" s="69" customFormat="1" ht="21.75" customHeight="1" thickBot="1">
      <c r="A7" s="66"/>
      <c r="B7" s="66"/>
      <c r="C7" s="66"/>
      <c r="D7" s="66"/>
      <c r="E7" s="66"/>
      <c r="F7" s="66"/>
      <c r="G7" s="66"/>
      <c r="H7" s="66"/>
      <c r="I7" s="66"/>
      <c r="J7" s="67"/>
      <c r="K7" s="67"/>
      <c r="L7" s="768">
        <v>2019</v>
      </c>
      <c r="M7" s="769"/>
      <c r="N7" s="769"/>
      <c r="O7" s="769"/>
      <c r="P7" s="769"/>
      <c r="Q7" s="770"/>
      <c r="R7" s="84"/>
    </row>
    <row r="8" spans="1:18" s="70" customFormat="1" ht="9.75" customHeight="1" thickBot="1">
      <c r="A8" s="234"/>
      <c r="B8" s="234"/>
      <c r="C8" s="234"/>
      <c r="D8" s="234"/>
      <c r="E8" s="234"/>
      <c r="F8" s="234"/>
      <c r="G8" s="234"/>
      <c r="H8" s="234"/>
      <c r="I8" s="234"/>
      <c r="J8" s="67"/>
      <c r="K8" s="67"/>
      <c r="L8" s="775"/>
      <c r="M8" s="775"/>
      <c r="N8" s="775"/>
      <c r="O8" s="775"/>
    </row>
    <row r="9" spans="1:18" s="70" customFormat="1" ht="20.25" customHeight="1" thickBot="1">
      <c r="A9" s="234"/>
      <c r="B9" s="234"/>
      <c r="C9" s="234"/>
      <c r="D9" s="234"/>
      <c r="E9" s="234"/>
      <c r="F9" s="234"/>
      <c r="G9" s="234"/>
      <c r="H9" s="234"/>
      <c r="I9" s="234"/>
      <c r="J9" s="67"/>
      <c r="K9" s="67"/>
      <c r="L9" s="772" t="s">
        <v>159</v>
      </c>
      <c r="M9" s="773"/>
      <c r="N9" s="774" t="s">
        <v>160</v>
      </c>
      <c r="O9" s="773"/>
      <c r="P9" s="766" t="s">
        <v>27</v>
      </c>
      <c r="Q9" s="767"/>
    </row>
    <row r="10" spans="1:18" s="70" customFormat="1" ht="12" customHeight="1" thickBot="1">
      <c r="A10" s="234"/>
      <c r="B10" s="234"/>
      <c r="C10" s="234"/>
      <c r="D10" s="234"/>
      <c r="E10" s="234"/>
      <c r="F10" s="234"/>
      <c r="G10" s="234"/>
      <c r="H10" s="234"/>
      <c r="I10" s="234"/>
      <c r="J10" s="67"/>
      <c r="K10" s="67"/>
      <c r="L10" s="775"/>
      <c r="M10" s="775"/>
      <c r="N10" s="775"/>
      <c r="O10" s="775"/>
    </row>
    <row r="11" spans="1:18" ht="31.5" customHeight="1" thickBot="1">
      <c r="A11" s="763"/>
      <c r="B11" s="764"/>
      <c r="C11" s="764"/>
      <c r="D11" s="764"/>
      <c r="E11" s="765"/>
      <c r="F11" s="80"/>
      <c r="G11" s="80"/>
      <c r="H11" s="80"/>
      <c r="I11" s="236"/>
      <c r="J11" s="111"/>
      <c r="K11" s="237"/>
      <c r="L11" s="354" t="s">
        <v>232</v>
      </c>
      <c r="M11" s="78" t="s">
        <v>74</v>
      </c>
      <c r="N11" s="78" t="s">
        <v>233</v>
      </c>
      <c r="O11" s="78" t="s">
        <v>74</v>
      </c>
      <c r="P11" s="78" t="s">
        <v>233</v>
      </c>
      <c r="Q11" s="269" t="s">
        <v>74</v>
      </c>
    </row>
    <row r="12" spans="1:18" ht="19.5" customHeight="1" thickBot="1">
      <c r="A12" s="771" t="s">
        <v>226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359"/>
      <c r="M12" s="359"/>
      <c r="N12" s="359"/>
      <c r="O12" s="359"/>
      <c r="P12" s="359"/>
      <c r="Q12" s="359"/>
    </row>
    <row r="13" spans="1:18" ht="15" customHeight="1">
      <c r="A13" s="776" t="s">
        <v>320</v>
      </c>
      <c r="B13" s="777"/>
      <c r="C13" s="777"/>
      <c r="D13" s="777"/>
      <c r="E13" s="777"/>
      <c r="F13" s="777"/>
      <c r="G13" s="777"/>
      <c r="H13" s="777"/>
      <c r="I13" s="777"/>
      <c r="J13" s="777"/>
      <c r="K13" s="777"/>
      <c r="L13" s="13"/>
      <c r="M13" s="13"/>
      <c r="N13" s="13"/>
      <c r="O13" s="13"/>
      <c r="P13" s="368">
        <f>L13+N13</f>
        <v>0</v>
      </c>
      <c r="Q13" s="369">
        <f>M13+O13</f>
        <v>0</v>
      </c>
    </row>
    <row r="14" spans="1:18" ht="15" customHeight="1">
      <c r="A14" s="456" t="s">
        <v>321</v>
      </c>
      <c r="B14" s="778"/>
      <c r="C14" s="778"/>
      <c r="D14" s="778"/>
      <c r="E14" s="778"/>
      <c r="F14" s="778"/>
      <c r="G14" s="778"/>
      <c r="H14" s="778"/>
      <c r="I14" s="778"/>
      <c r="J14" s="778"/>
      <c r="K14" s="778"/>
      <c r="L14" s="192"/>
      <c r="M14" s="192"/>
      <c r="N14" s="192"/>
      <c r="O14" s="192"/>
      <c r="P14" s="209">
        <f t="shared" ref="P14:P21" si="0">L14+N14</f>
        <v>0</v>
      </c>
      <c r="Q14" s="282">
        <f t="shared" ref="Q14:Q21" si="1">M14+O14</f>
        <v>0</v>
      </c>
    </row>
    <row r="15" spans="1:18" ht="15" customHeight="1">
      <c r="A15" s="456" t="s">
        <v>322</v>
      </c>
      <c r="B15" s="778"/>
      <c r="C15" s="778"/>
      <c r="D15" s="778"/>
      <c r="E15" s="778"/>
      <c r="F15" s="778"/>
      <c r="G15" s="778"/>
      <c r="H15" s="778"/>
      <c r="I15" s="778"/>
      <c r="J15" s="778"/>
      <c r="K15" s="778"/>
      <c r="L15" s="192"/>
      <c r="M15" s="192"/>
      <c r="N15" s="192"/>
      <c r="O15" s="192"/>
      <c r="P15" s="209">
        <f t="shared" si="0"/>
        <v>0</v>
      </c>
      <c r="Q15" s="282">
        <f t="shared" si="1"/>
        <v>0</v>
      </c>
    </row>
    <row r="16" spans="1:18" ht="15" customHeight="1">
      <c r="A16" s="456" t="s">
        <v>323</v>
      </c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192"/>
      <c r="M16" s="192"/>
      <c r="N16" s="192"/>
      <c r="O16" s="192"/>
      <c r="P16" s="209">
        <f t="shared" si="0"/>
        <v>0</v>
      </c>
      <c r="Q16" s="282">
        <f t="shared" si="1"/>
        <v>0</v>
      </c>
    </row>
    <row r="17" spans="1:21" ht="15" customHeight="1">
      <c r="A17" s="456" t="s">
        <v>324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192"/>
      <c r="M17" s="192"/>
      <c r="N17" s="192"/>
      <c r="O17" s="192"/>
      <c r="P17" s="209">
        <f t="shared" si="0"/>
        <v>0</v>
      </c>
      <c r="Q17" s="282">
        <f t="shared" si="1"/>
        <v>0</v>
      </c>
    </row>
    <row r="18" spans="1:21" ht="15" customHeight="1">
      <c r="A18" s="456" t="s">
        <v>325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192"/>
      <c r="M18" s="192"/>
      <c r="N18" s="192"/>
      <c r="O18" s="192"/>
      <c r="P18" s="209">
        <f t="shared" si="0"/>
        <v>0</v>
      </c>
      <c r="Q18" s="282">
        <f t="shared" si="1"/>
        <v>0</v>
      </c>
    </row>
    <row r="19" spans="1:21" ht="15" customHeight="1">
      <c r="A19" s="456" t="s">
        <v>326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192"/>
      <c r="M19" s="192"/>
      <c r="N19" s="192"/>
      <c r="O19" s="192"/>
      <c r="P19" s="209">
        <f t="shared" si="0"/>
        <v>0</v>
      </c>
      <c r="Q19" s="282">
        <f t="shared" si="1"/>
        <v>0</v>
      </c>
    </row>
    <row r="20" spans="1:21" ht="15" customHeight="1">
      <c r="A20" s="456" t="s">
        <v>327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192"/>
      <c r="M20" s="192"/>
      <c r="N20" s="192"/>
      <c r="O20" s="192"/>
      <c r="P20" s="209">
        <f t="shared" si="0"/>
        <v>0</v>
      </c>
      <c r="Q20" s="282">
        <f t="shared" si="1"/>
        <v>0</v>
      </c>
    </row>
    <row r="21" spans="1:21" ht="15" customHeight="1" thickBot="1">
      <c r="A21" s="720" t="s">
        <v>234</v>
      </c>
      <c r="B21" s="721"/>
      <c r="C21" s="721"/>
      <c r="D21" s="721"/>
      <c r="E21" s="721"/>
      <c r="F21" s="721"/>
      <c r="G21" s="721"/>
      <c r="H21" s="721"/>
      <c r="I21" s="721"/>
      <c r="J21" s="721"/>
      <c r="K21" s="721"/>
      <c r="L21" s="390">
        <f>L13+L14+L15+L16+L17+L18+L19+L20</f>
        <v>0</v>
      </c>
      <c r="M21" s="390">
        <f>M13+M14+M15+M16+M17+M18+M19+M20</f>
        <v>0</v>
      </c>
      <c r="N21" s="390">
        <f>N13+N14+N15+N16+N17+N18+N19+N20</f>
        <v>0</v>
      </c>
      <c r="O21" s="390">
        <f>O13+O14+O15+O16+O17+O18+O19+O20</f>
        <v>0</v>
      </c>
      <c r="P21" s="390">
        <f t="shared" si="0"/>
        <v>0</v>
      </c>
      <c r="Q21" s="398">
        <f t="shared" si="1"/>
        <v>0</v>
      </c>
    </row>
    <row r="22" spans="1:21" ht="13.5" customHeight="1" thickBot="1"/>
    <row r="23" spans="1:21" ht="27.75" customHeight="1" thickBot="1">
      <c r="M23" s="242" t="s">
        <v>221</v>
      </c>
      <c r="N23" s="360" t="s">
        <v>222</v>
      </c>
      <c r="O23" s="338" t="s">
        <v>27</v>
      </c>
      <c r="S23" s="655" t="s">
        <v>172</v>
      </c>
      <c r="T23" s="655"/>
      <c r="U23" s="655"/>
    </row>
    <row r="24" spans="1:21" ht="12" customHeight="1" thickBot="1">
      <c r="A24" s="66"/>
      <c r="B24" s="66"/>
      <c r="C24" s="66"/>
      <c r="D24" s="66"/>
      <c r="E24" s="66"/>
      <c r="F24" s="66"/>
      <c r="G24" s="66"/>
      <c r="H24" s="66"/>
      <c r="I24" s="66"/>
      <c r="J24" s="85"/>
      <c r="M24" s="760"/>
      <c r="N24" s="760"/>
    </row>
    <row r="25" spans="1:21" ht="25.5" customHeight="1" thickBot="1">
      <c r="A25" s="763"/>
      <c r="B25" s="764"/>
      <c r="C25" s="764"/>
      <c r="D25" s="764"/>
      <c r="E25" s="765"/>
      <c r="F25" s="80"/>
      <c r="G25" s="80"/>
      <c r="H25" s="80"/>
      <c r="I25" s="110"/>
      <c r="J25" s="111"/>
      <c r="K25" s="124"/>
      <c r="M25" s="739" t="s">
        <v>232</v>
      </c>
      <c r="N25" s="740"/>
      <c r="O25" s="741"/>
    </row>
    <row r="26" spans="1:21" ht="15" customHeight="1" thickBot="1">
      <c r="A26" s="761" t="s">
        <v>227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361"/>
      <c r="N26" s="361"/>
      <c r="O26" s="361"/>
    </row>
    <row r="27" spans="1:21" ht="15" customHeight="1">
      <c r="A27" s="503" t="s">
        <v>49</v>
      </c>
      <c r="B27" s="504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13"/>
      <c r="N27" s="13"/>
      <c r="O27" s="369">
        <f>M27+N27</f>
        <v>0</v>
      </c>
    </row>
    <row r="28" spans="1:21" ht="15" customHeight="1">
      <c r="A28" s="474" t="s">
        <v>91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192"/>
      <c r="N28" s="192"/>
      <c r="O28" s="282">
        <f t="shared" ref="O28:O31" si="2">M28+N28</f>
        <v>0</v>
      </c>
    </row>
    <row r="29" spans="1:21" s="124" customFormat="1" ht="15" customHeight="1">
      <c r="A29" s="474" t="s">
        <v>117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192"/>
      <c r="N29" s="192"/>
      <c r="O29" s="282">
        <f t="shared" si="2"/>
        <v>0</v>
      </c>
    </row>
    <row r="30" spans="1:21" ht="15" customHeight="1">
      <c r="A30" s="474" t="s">
        <v>220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192"/>
      <c r="N30" s="192"/>
      <c r="O30" s="282">
        <f t="shared" si="2"/>
        <v>0</v>
      </c>
    </row>
    <row r="31" spans="1:21" ht="15" customHeight="1" thickBot="1">
      <c r="A31" s="523" t="s">
        <v>92</v>
      </c>
      <c r="B31" s="762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178"/>
      <c r="N31" s="178"/>
      <c r="O31" s="398">
        <f t="shared" si="2"/>
        <v>0</v>
      </c>
      <c r="P31" s="62"/>
      <c r="S31" s="194" t="str">
        <f>IF(SUM(M27:M31)-L21=0,"0","errore")</f>
        <v>0</v>
      </c>
      <c r="T31" s="194" t="str">
        <f>IF(SUM(N27:N31)-N21=0,"0","errore")</f>
        <v>0</v>
      </c>
      <c r="U31" s="330" t="str">
        <f>IF(SUM(O27:O31)-P21=0,"0","errore")</f>
        <v>0</v>
      </c>
    </row>
    <row r="32" spans="1:21" ht="9.75" customHeight="1"/>
    <row r="33" spans="1:21" ht="15" customHeight="1" thickBot="1">
      <c r="A33" s="697" t="s">
        <v>93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</row>
    <row r="34" spans="1:21" ht="60.75" customHeight="1" thickBot="1">
      <c r="A34" s="617"/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9"/>
    </row>
    <row r="35" spans="1:21" ht="15" customHeight="1" thickBot="1"/>
    <row r="36" spans="1:21" ht="27.75" customHeight="1" thickBot="1">
      <c r="M36" s="242" t="s">
        <v>221</v>
      </c>
      <c r="N36" s="360" t="s">
        <v>222</v>
      </c>
      <c r="O36" s="338" t="s">
        <v>27</v>
      </c>
    </row>
    <row r="37" spans="1:21" ht="12" customHeight="1" thickBot="1">
      <c r="A37" s="234"/>
      <c r="B37" s="234"/>
      <c r="C37" s="234"/>
      <c r="D37" s="234"/>
      <c r="E37" s="234"/>
      <c r="F37" s="234"/>
      <c r="G37" s="234"/>
      <c r="H37" s="234"/>
      <c r="I37" s="234"/>
      <c r="J37" s="85"/>
      <c r="M37" s="760"/>
      <c r="N37" s="760"/>
    </row>
    <row r="38" spans="1:21" ht="25.5" customHeight="1" thickBot="1">
      <c r="A38" s="763"/>
      <c r="B38" s="764"/>
      <c r="C38" s="764"/>
      <c r="D38" s="764"/>
      <c r="E38" s="765"/>
      <c r="F38" s="80"/>
      <c r="G38" s="80"/>
      <c r="H38" s="80"/>
      <c r="I38" s="236"/>
      <c r="J38" s="111"/>
      <c r="K38" s="124"/>
      <c r="M38" s="739" t="s">
        <v>233</v>
      </c>
      <c r="N38" s="740"/>
      <c r="O38" s="741"/>
    </row>
    <row r="39" spans="1:21" ht="15" customHeight="1" thickBot="1">
      <c r="A39" s="761" t="s">
        <v>228</v>
      </c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361"/>
      <c r="N39" s="361"/>
      <c r="O39" s="361"/>
    </row>
    <row r="40" spans="1:21" ht="15" customHeight="1">
      <c r="A40" s="503" t="s">
        <v>77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13"/>
      <c r="N40" s="13"/>
      <c r="O40" s="369">
        <f>M40+N40</f>
        <v>0</v>
      </c>
    </row>
    <row r="41" spans="1:21" ht="15" customHeight="1" thickBot="1">
      <c r="A41" s="523" t="s">
        <v>78</v>
      </c>
      <c r="B41" s="762"/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178"/>
      <c r="N41" s="178"/>
      <c r="O41" s="398">
        <f>M41+N41</f>
        <v>0</v>
      </c>
      <c r="S41" s="194" t="str">
        <f>IF(M40+M41-L21=0,"0","errore")</f>
        <v>0</v>
      </c>
      <c r="T41" s="194" t="str">
        <f>IF(N40+N41-N21=0,"0","errore")</f>
        <v>0</v>
      </c>
      <c r="U41" s="330" t="str">
        <f>IF(O40+O41-P21=0,"0","errore")</f>
        <v>0</v>
      </c>
    </row>
    <row r="42" spans="1:21" ht="27.75" customHeight="1" thickBo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3"/>
    </row>
    <row r="43" spans="1:21" ht="27.75" customHeight="1" thickBot="1">
      <c r="M43" s="242" t="s">
        <v>221</v>
      </c>
      <c r="N43" s="360" t="s">
        <v>222</v>
      </c>
      <c r="O43" s="338" t="s">
        <v>27</v>
      </c>
    </row>
    <row r="44" spans="1:21" ht="14.4" thickBot="1">
      <c r="A44" s="234"/>
      <c r="B44" s="234"/>
      <c r="C44" s="234"/>
      <c r="D44" s="234"/>
      <c r="E44" s="234"/>
      <c r="F44" s="234"/>
      <c r="G44" s="234"/>
      <c r="H44" s="234"/>
      <c r="I44" s="234"/>
      <c r="J44" s="85"/>
      <c r="M44" s="760"/>
      <c r="N44" s="760"/>
    </row>
    <row r="45" spans="1:21" ht="25.5" customHeight="1" thickBot="1">
      <c r="A45" s="763"/>
      <c r="B45" s="764"/>
      <c r="C45" s="764"/>
      <c r="D45" s="764"/>
      <c r="E45" s="765"/>
      <c r="F45" s="80"/>
      <c r="G45" s="80"/>
      <c r="H45" s="80"/>
      <c r="I45" s="236"/>
      <c r="J45" s="111"/>
      <c r="K45" s="124"/>
      <c r="M45" s="739" t="s">
        <v>232</v>
      </c>
      <c r="N45" s="740"/>
      <c r="O45" s="741"/>
    </row>
    <row r="46" spans="1:21" ht="15.75" customHeight="1" thickBot="1">
      <c r="A46" s="761" t="s">
        <v>229</v>
      </c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361"/>
      <c r="N46" s="361"/>
      <c r="O46" s="361"/>
    </row>
    <row r="47" spans="1:21" ht="15" customHeight="1">
      <c r="A47" s="503" t="s">
        <v>223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13"/>
      <c r="N47" s="13"/>
      <c r="O47" s="369">
        <f>M47+N47</f>
        <v>0</v>
      </c>
    </row>
    <row r="48" spans="1:21" ht="15" customHeight="1" thickBot="1">
      <c r="A48" s="523" t="s">
        <v>224</v>
      </c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178"/>
      <c r="N48" s="178"/>
      <c r="O48" s="398">
        <f>M48+N48</f>
        <v>0</v>
      </c>
      <c r="S48" s="194" t="str">
        <f>IF(M47+M48-L21=0,"0","erroe")</f>
        <v>0</v>
      </c>
      <c r="T48" s="194" t="str">
        <f>IF(N47+N48-N21=0,"0","errore")</f>
        <v>0</v>
      </c>
      <c r="U48" s="330" t="str">
        <f>IF(O47+O48-P21=0,"0","errore")</f>
        <v>0</v>
      </c>
    </row>
    <row r="49" spans="1:15" ht="27" customHeight="1" thickBot="1"/>
    <row r="50" spans="1:15" ht="27.75" customHeight="1" thickBot="1">
      <c r="M50" s="242" t="s">
        <v>221</v>
      </c>
      <c r="N50" s="360" t="s">
        <v>222</v>
      </c>
      <c r="O50" s="338" t="s">
        <v>27</v>
      </c>
    </row>
    <row r="51" spans="1:15" ht="14.4" thickBot="1">
      <c r="A51" s="234"/>
      <c r="B51" s="234"/>
      <c r="C51" s="234"/>
      <c r="D51" s="234"/>
      <c r="E51" s="234"/>
      <c r="F51" s="234"/>
      <c r="G51" s="234"/>
      <c r="H51" s="234"/>
      <c r="I51" s="234"/>
      <c r="J51" s="85"/>
      <c r="M51" s="760"/>
      <c r="N51" s="760"/>
    </row>
    <row r="52" spans="1:15" ht="26.25" customHeight="1" thickBot="1">
      <c r="A52" s="763"/>
      <c r="B52" s="764"/>
      <c r="C52" s="764"/>
      <c r="D52" s="764"/>
      <c r="E52" s="765"/>
      <c r="F52" s="80"/>
      <c r="G52" s="80"/>
      <c r="H52" s="80"/>
      <c r="I52" s="236"/>
      <c r="J52" s="111"/>
      <c r="K52" s="124"/>
      <c r="M52" s="739" t="s">
        <v>74</v>
      </c>
      <c r="N52" s="740"/>
      <c r="O52" s="741"/>
    </row>
    <row r="53" spans="1:15" ht="15.75" customHeight="1" thickBot="1">
      <c r="A53" s="761" t="s">
        <v>264</v>
      </c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361"/>
      <c r="N53" s="361"/>
      <c r="O53" s="361"/>
    </row>
    <row r="54" spans="1:15" ht="15" customHeight="1">
      <c r="A54" s="503" t="s">
        <v>230</v>
      </c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13"/>
      <c r="N54" s="13"/>
      <c r="O54" s="369">
        <f>M54+N54</f>
        <v>0</v>
      </c>
    </row>
    <row r="55" spans="1:15" ht="15" customHeight="1" thickBot="1">
      <c r="A55" s="523" t="s">
        <v>231</v>
      </c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178"/>
      <c r="N55" s="178"/>
      <c r="O55" s="398">
        <f>M55+N55</f>
        <v>0</v>
      </c>
    </row>
  </sheetData>
  <sheetProtection algorithmName="SHA-512" hashValue="Qsy7Fe2x7ov76wMPwR3gq4Jb112nJz4R0kBqCs/mq5xIjOyw+Z6j0CBbRrUlueium69Q0302TxP3PDVobQZPYg==" saltValue="d7/yaojSbY3s74JyOHkOkg==" spinCount="100000" sheet="1" objects="1" scenarios="1" selectLockedCells="1"/>
  <mergeCells count="49">
    <mergeCell ref="A13:K13"/>
    <mergeCell ref="A18:K18"/>
    <mergeCell ref="A17:K17"/>
    <mergeCell ref="A14:K14"/>
    <mergeCell ref="A15:K15"/>
    <mergeCell ref="A16:K16"/>
    <mergeCell ref="S23:U23"/>
    <mergeCell ref="M25:O25"/>
    <mergeCell ref="A20:K20"/>
    <mergeCell ref="A19:K19"/>
    <mergeCell ref="A25:E25"/>
    <mergeCell ref="A21:K21"/>
    <mergeCell ref="A54:L54"/>
    <mergeCell ref="A55:L55"/>
    <mergeCell ref="A45:E45"/>
    <mergeCell ref="A47:L47"/>
    <mergeCell ref="A48:L48"/>
    <mergeCell ref="A52:E52"/>
    <mergeCell ref="A53:L53"/>
    <mergeCell ref="A46:L46"/>
    <mergeCell ref="A1:Q1"/>
    <mergeCell ref="P9:Q9"/>
    <mergeCell ref="L7:Q7"/>
    <mergeCell ref="A5:Q5"/>
    <mergeCell ref="A12:K12"/>
    <mergeCell ref="L9:M9"/>
    <mergeCell ref="N9:O9"/>
    <mergeCell ref="L8:O8"/>
    <mergeCell ref="A11:E11"/>
    <mergeCell ref="L10:O10"/>
    <mergeCell ref="A40:L40"/>
    <mergeCell ref="A41:L41"/>
    <mergeCell ref="A30:L30"/>
    <mergeCell ref="A31:L31"/>
    <mergeCell ref="A27:L27"/>
    <mergeCell ref="A39:L39"/>
    <mergeCell ref="A38:E38"/>
    <mergeCell ref="A34:O34"/>
    <mergeCell ref="A33:O33"/>
    <mergeCell ref="A26:L26"/>
    <mergeCell ref="M38:O38"/>
    <mergeCell ref="A28:L28"/>
    <mergeCell ref="A29:L29"/>
    <mergeCell ref="M24:N24"/>
    <mergeCell ref="M45:O45"/>
    <mergeCell ref="M52:O52"/>
    <mergeCell ref="M37:N37"/>
    <mergeCell ref="M44:N44"/>
    <mergeCell ref="M51:N5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M40"/>
  <sheetViews>
    <sheetView showGridLines="0" workbookViewId="0">
      <selection activeCell="A10" sqref="A10:E10"/>
    </sheetView>
  </sheetViews>
  <sheetFormatPr defaultColWidth="9.109375" defaultRowHeight="13.2"/>
  <cols>
    <col min="1" max="1" width="3.109375" style="92" customWidth="1"/>
    <col min="2" max="4" width="11.5546875" style="92" customWidth="1"/>
    <col min="5" max="5" width="12.6640625" style="92" customWidth="1"/>
    <col min="6" max="7" width="11.33203125" style="92" customWidth="1"/>
    <col min="8" max="10" width="12.6640625" style="92" customWidth="1"/>
    <col min="11" max="16384" width="9.109375" style="92"/>
  </cols>
  <sheetData>
    <row r="1" spans="1:13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65"/>
    </row>
    <row r="2" spans="1:13" s="23" customFormat="1" ht="2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25" customFormat="1" ht="21" customHeight="1" thickBot="1">
      <c r="A3" s="24"/>
      <c r="B3" s="24"/>
      <c r="C3" s="24"/>
      <c r="D3" s="24"/>
      <c r="E3" s="24"/>
    </row>
    <row r="4" spans="1:13" s="25" customFormat="1" ht="30.75" customHeight="1" thickBot="1">
      <c r="A4" s="780" t="s">
        <v>240</v>
      </c>
      <c r="B4" s="781"/>
      <c r="C4" s="781"/>
      <c r="D4" s="781"/>
      <c r="E4" s="781"/>
      <c r="F4" s="781"/>
      <c r="G4" s="781"/>
      <c r="H4" s="781"/>
      <c r="I4" s="781"/>
      <c r="J4" s="782"/>
    </row>
    <row r="5" spans="1:13" s="25" customFormat="1" ht="30.75" customHeight="1">
      <c r="A5" s="90"/>
      <c r="B5" s="91"/>
      <c r="C5" s="91"/>
      <c r="D5" s="91"/>
      <c r="E5" s="91"/>
      <c r="F5" s="91"/>
      <c r="G5" s="91"/>
      <c r="H5" s="91"/>
      <c r="I5" s="91"/>
    </row>
    <row r="6" spans="1:13" ht="21.75" customHeight="1">
      <c r="A6" s="788" t="s">
        <v>241</v>
      </c>
      <c r="B6" s="789"/>
      <c r="C6" s="789"/>
      <c r="D6" s="789"/>
      <c r="E6" s="789"/>
      <c r="F6" s="789"/>
      <c r="G6" s="789"/>
      <c r="H6" s="789"/>
      <c r="I6" s="790"/>
    </row>
    <row r="7" spans="1:13" ht="3" customHeight="1" thickBot="1">
      <c r="A7" s="5"/>
      <c r="B7" s="5"/>
      <c r="C7" s="5"/>
      <c r="D7" s="5"/>
      <c r="E7" s="5"/>
      <c r="F7" s="5"/>
      <c r="G7" s="5"/>
      <c r="H7" s="6"/>
      <c r="I7" s="6"/>
    </row>
    <row r="8" spans="1:13" ht="39" customHeight="1">
      <c r="A8" s="791" t="s">
        <v>50</v>
      </c>
      <c r="B8" s="792"/>
      <c r="C8" s="792"/>
      <c r="D8" s="792"/>
      <c r="E8" s="793"/>
      <c r="F8" s="797" t="s">
        <v>51</v>
      </c>
      <c r="G8" s="797" t="s">
        <v>88</v>
      </c>
      <c r="H8" s="641" t="s">
        <v>114</v>
      </c>
      <c r="I8" s="643"/>
      <c r="L8" s="779"/>
      <c r="M8" s="779"/>
    </row>
    <row r="9" spans="1:13" ht="17.25" customHeight="1">
      <c r="A9" s="794"/>
      <c r="B9" s="795"/>
      <c r="C9" s="795"/>
      <c r="D9" s="795"/>
      <c r="E9" s="796"/>
      <c r="F9" s="650"/>
      <c r="G9" s="650"/>
      <c r="H9" s="7">
        <v>2018</v>
      </c>
      <c r="I9" s="8">
        <v>2019</v>
      </c>
    </row>
    <row r="10" spans="1:13" ht="15" customHeight="1">
      <c r="A10" s="785"/>
      <c r="B10" s="786"/>
      <c r="C10" s="786"/>
      <c r="D10" s="786"/>
      <c r="E10" s="787"/>
      <c r="F10" s="145"/>
      <c r="G10" s="145"/>
      <c r="H10" s="9"/>
      <c r="I10" s="10"/>
    </row>
    <row r="11" spans="1:13" ht="15" customHeight="1">
      <c r="A11" s="785"/>
      <c r="B11" s="786"/>
      <c r="C11" s="786"/>
      <c r="D11" s="786"/>
      <c r="E11" s="787"/>
      <c r="F11" s="145"/>
      <c r="G11" s="145"/>
      <c r="H11" s="9"/>
      <c r="I11" s="10"/>
    </row>
    <row r="12" spans="1:13" ht="15" customHeight="1">
      <c r="A12" s="785"/>
      <c r="B12" s="786"/>
      <c r="C12" s="786"/>
      <c r="D12" s="786"/>
      <c r="E12" s="787"/>
      <c r="F12" s="145"/>
      <c r="G12" s="145"/>
      <c r="H12" s="9"/>
      <c r="I12" s="10"/>
    </row>
    <row r="13" spans="1:13" ht="15" customHeight="1">
      <c r="A13" s="783"/>
      <c r="B13" s="784"/>
      <c r="C13" s="784"/>
      <c r="D13" s="784"/>
      <c r="E13" s="784"/>
      <c r="F13" s="145"/>
      <c r="G13" s="145"/>
      <c r="H13" s="9"/>
      <c r="I13" s="10"/>
    </row>
    <row r="14" spans="1:13" ht="15" customHeight="1">
      <c r="A14" s="783"/>
      <c r="B14" s="784"/>
      <c r="C14" s="784"/>
      <c r="D14" s="784"/>
      <c r="E14" s="784"/>
      <c r="F14" s="145"/>
      <c r="G14" s="145"/>
      <c r="H14" s="9"/>
      <c r="I14" s="10"/>
    </row>
    <row r="15" spans="1:13" ht="15" customHeight="1">
      <c r="A15" s="783"/>
      <c r="B15" s="784"/>
      <c r="C15" s="784"/>
      <c r="D15" s="784"/>
      <c r="E15" s="784"/>
      <c r="F15" s="145"/>
      <c r="G15" s="145"/>
      <c r="H15" s="9"/>
      <c r="I15" s="10"/>
    </row>
    <row r="16" spans="1:13" ht="15" customHeight="1">
      <c r="A16" s="783"/>
      <c r="B16" s="784"/>
      <c r="C16" s="784"/>
      <c r="D16" s="784"/>
      <c r="E16" s="784"/>
      <c r="F16" s="145"/>
      <c r="G16" s="145"/>
      <c r="H16" s="9"/>
      <c r="I16" s="10"/>
    </row>
    <row r="17" spans="1:13" ht="15" customHeight="1">
      <c r="A17" s="783"/>
      <c r="B17" s="784"/>
      <c r="C17" s="784"/>
      <c r="D17" s="784"/>
      <c r="E17" s="784"/>
      <c r="F17" s="145"/>
      <c r="G17" s="145"/>
      <c r="H17" s="9"/>
      <c r="I17" s="10"/>
    </row>
    <row r="18" spans="1:13" ht="15" customHeight="1">
      <c r="A18" s="783"/>
      <c r="B18" s="784"/>
      <c r="C18" s="784"/>
      <c r="D18" s="784"/>
      <c r="E18" s="784"/>
      <c r="F18" s="145"/>
      <c r="G18" s="145"/>
      <c r="H18" s="9"/>
      <c r="I18" s="10"/>
    </row>
    <row r="19" spans="1:13" ht="15" customHeight="1">
      <c r="A19" s="783"/>
      <c r="B19" s="784"/>
      <c r="C19" s="784"/>
      <c r="D19" s="784"/>
      <c r="E19" s="784"/>
      <c r="F19" s="145"/>
      <c r="G19" s="145"/>
      <c r="H19" s="9"/>
      <c r="I19" s="10"/>
    </row>
    <row r="20" spans="1:13" ht="15" customHeight="1">
      <c r="A20" s="783"/>
      <c r="B20" s="784"/>
      <c r="C20" s="784"/>
      <c r="D20" s="784"/>
      <c r="E20" s="784"/>
      <c r="F20" s="145"/>
      <c r="G20" s="145"/>
      <c r="H20" s="9"/>
      <c r="I20" s="10"/>
    </row>
    <row r="21" spans="1:13" ht="15" customHeight="1">
      <c r="A21" s="783"/>
      <c r="B21" s="784"/>
      <c r="C21" s="784"/>
      <c r="D21" s="784"/>
      <c r="E21" s="784"/>
      <c r="F21" s="145"/>
      <c r="G21" s="145"/>
      <c r="H21" s="9"/>
      <c r="I21" s="10"/>
    </row>
    <row r="22" spans="1:13" ht="15" customHeight="1">
      <c r="A22" s="783"/>
      <c r="B22" s="784"/>
      <c r="C22" s="784"/>
      <c r="D22" s="784"/>
      <c r="E22" s="784"/>
      <c r="F22" s="145"/>
      <c r="G22" s="145"/>
      <c r="H22" s="9"/>
      <c r="I22" s="10"/>
    </row>
    <row r="23" spans="1:13" ht="15" customHeight="1">
      <c r="A23" s="783"/>
      <c r="B23" s="784"/>
      <c r="C23" s="784"/>
      <c r="D23" s="784"/>
      <c r="E23" s="784"/>
      <c r="F23" s="145"/>
      <c r="G23" s="145"/>
      <c r="H23" s="9"/>
      <c r="I23" s="10"/>
    </row>
    <row r="24" spans="1:13" ht="15" customHeight="1">
      <c r="A24" s="783"/>
      <c r="B24" s="784"/>
      <c r="C24" s="784"/>
      <c r="D24" s="784"/>
      <c r="E24" s="784"/>
      <c r="F24" s="145"/>
      <c r="G24" s="145"/>
      <c r="H24" s="9"/>
      <c r="I24" s="10"/>
    </row>
    <row r="25" spans="1:13" ht="15" customHeight="1">
      <c r="A25" s="783"/>
      <c r="B25" s="784"/>
      <c r="C25" s="784"/>
      <c r="D25" s="784"/>
      <c r="E25" s="784"/>
      <c r="F25" s="145"/>
      <c r="G25" s="145"/>
      <c r="H25" s="9"/>
      <c r="I25" s="10"/>
    </row>
    <row r="26" spans="1:13" ht="15" customHeight="1">
      <c r="A26" s="783"/>
      <c r="B26" s="784"/>
      <c r="C26" s="784"/>
      <c r="D26" s="784"/>
      <c r="E26" s="784"/>
      <c r="F26" s="145"/>
      <c r="G26" s="145"/>
      <c r="H26" s="9"/>
      <c r="I26" s="10"/>
    </row>
    <row r="27" spans="1:13" ht="15" customHeight="1">
      <c r="A27" s="783"/>
      <c r="B27" s="784"/>
      <c r="C27" s="784"/>
      <c r="D27" s="784"/>
      <c r="E27" s="784"/>
      <c r="F27" s="145"/>
      <c r="G27" s="145"/>
      <c r="H27" s="9"/>
      <c r="I27" s="10"/>
      <c r="L27" s="798" t="s">
        <v>172</v>
      </c>
      <c r="M27" s="798"/>
    </row>
    <row r="28" spans="1:13" ht="15" customHeight="1">
      <c r="A28" s="783"/>
      <c r="B28" s="784"/>
      <c r="C28" s="784"/>
      <c r="D28" s="784"/>
      <c r="E28" s="784"/>
      <c r="F28" s="145"/>
      <c r="G28" s="145"/>
      <c r="H28" s="9"/>
      <c r="I28" s="10"/>
    </row>
    <row r="29" spans="1:13" ht="15" customHeight="1" thickBot="1">
      <c r="A29" s="812"/>
      <c r="B29" s="813"/>
      <c r="C29" s="813"/>
      <c r="D29" s="813"/>
      <c r="E29" s="813"/>
      <c r="F29" s="146"/>
      <c r="G29" s="146"/>
      <c r="H29" s="11"/>
      <c r="I29" s="12"/>
      <c r="L29" s="196" t="str">
        <f>IF(SUM(H10:H29)-'3. Info patrimoniali V.M. '!I23=0,"0","errore")</f>
        <v>0</v>
      </c>
      <c r="M29" s="196" t="str">
        <f>IF(SUM(I10:I29)-'3. Info patrimoniali V.M. '!L23=0,"0","errore")</f>
        <v>0</v>
      </c>
    </row>
    <row r="32" spans="1:13" ht="29.4" customHeight="1">
      <c r="A32" s="514" t="s">
        <v>242</v>
      </c>
      <c r="B32" s="492"/>
      <c r="C32" s="492"/>
      <c r="D32" s="492"/>
      <c r="E32" s="492"/>
      <c r="F32" s="492"/>
      <c r="G32" s="492"/>
      <c r="H32" s="492"/>
      <c r="I32" s="492"/>
      <c r="J32" s="492"/>
    </row>
    <row r="33" spans="1:10" ht="4.5" customHeight="1" thickBot="1">
      <c r="A33" s="16"/>
      <c r="B33" s="5"/>
      <c r="C33" s="5"/>
      <c r="D33" s="5"/>
      <c r="E33" s="5"/>
      <c r="F33" s="5"/>
      <c r="G33" s="5"/>
      <c r="H33" s="6"/>
      <c r="I33" s="6"/>
    </row>
    <row r="34" spans="1:10" ht="39" customHeight="1">
      <c r="A34" s="791" t="s">
        <v>188</v>
      </c>
      <c r="B34" s="804"/>
      <c r="C34" s="804"/>
      <c r="D34" s="804"/>
      <c r="E34" s="805"/>
      <c r="F34" s="801" t="s">
        <v>51</v>
      </c>
      <c r="G34" s="801" t="s">
        <v>199</v>
      </c>
      <c r="H34" s="797" t="s">
        <v>169</v>
      </c>
      <c r="I34" s="730" t="s">
        <v>207</v>
      </c>
      <c r="J34" s="803"/>
    </row>
    <row r="35" spans="1:10" ht="17.25" customHeight="1">
      <c r="A35" s="806"/>
      <c r="B35" s="807"/>
      <c r="C35" s="807"/>
      <c r="D35" s="807"/>
      <c r="E35" s="808"/>
      <c r="F35" s="802"/>
      <c r="G35" s="802"/>
      <c r="H35" s="650"/>
      <c r="I35" s="7">
        <v>2018</v>
      </c>
      <c r="J35" s="8">
        <v>2019</v>
      </c>
    </row>
    <row r="36" spans="1:10" ht="15" customHeight="1">
      <c r="A36" s="753"/>
      <c r="B36" s="799"/>
      <c r="C36" s="799"/>
      <c r="D36" s="799"/>
      <c r="E36" s="799"/>
      <c r="F36" s="145"/>
      <c r="G36" s="145"/>
      <c r="H36" s="145"/>
      <c r="I36" s="9"/>
      <c r="J36" s="10"/>
    </row>
    <row r="37" spans="1:10" ht="15" customHeight="1">
      <c r="A37" s="809"/>
      <c r="B37" s="810"/>
      <c r="C37" s="810"/>
      <c r="D37" s="810"/>
      <c r="E37" s="811"/>
      <c r="F37" s="145"/>
      <c r="G37" s="145"/>
      <c r="H37" s="145"/>
      <c r="I37" s="9"/>
      <c r="J37" s="10"/>
    </row>
    <row r="38" spans="1:10" ht="15" customHeight="1">
      <c r="A38" s="809"/>
      <c r="B38" s="810"/>
      <c r="C38" s="810"/>
      <c r="D38" s="810"/>
      <c r="E38" s="811"/>
      <c r="F38" s="145"/>
      <c r="G38" s="145"/>
      <c r="H38" s="145"/>
      <c r="I38" s="9"/>
      <c r="J38" s="10"/>
    </row>
    <row r="39" spans="1:10" ht="15" customHeight="1">
      <c r="A39" s="753"/>
      <c r="B39" s="799"/>
      <c r="C39" s="799"/>
      <c r="D39" s="799"/>
      <c r="E39" s="799"/>
      <c r="F39" s="145"/>
      <c r="G39" s="145"/>
      <c r="H39" s="145"/>
      <c r="I39" s="9"/>
      <c r="J39" s="10"/>
    </row>
    <row r="40" spans="1:10" ht="15" customHeight="1" thickBot="1">
      <c r="A40" s="757"/>
      <c r="B40" s="800"/>
      <c r="C40" s="800"/>
      <c r="D40" s="800"/>
      <c r="E40" s="800"/>
      <c r="F40" s="146"/>
      <c r="G40" s="146"/>
      <c r="H40" s="146"/>
      <c r="I40" s="11"/>
      <c r="J40" s="12"/>
    </row>
  </sheetData>
  <sheetProtection algorithmName="SHA-512" hashValue="20GCt4b/DHZVNEuiruOmPR0X6YPlxKFIWQPW9FU9rtPu58E/NqrCf+5OMTLaHDL0/ji300694Le1JswdwQMqpw==" saltValue="JQCf6pp6miHCwbXf690kvA==" spinCount="100000" sheet="1" objects="1" scenarios="1" selectLockedCells="1"/>
  <mergeCells count="40">
    <mergeCell ref="A1:J1"/>
    <mergeCell ref="L27:M27"/>
    <mergeCell ref="A36:E36"/>
    <mergeCell ref="A39:E39"/>
    <mergeCell ref="A40:E40"/>
    <mergeCell ref="G34:G35"/>
    <mergeCell ref="I34:J34"/>
    <mergeCell ref="F34:F35"/>
    <mergeCell ref="A34:E35"/>
    <mergeCell ref="A37:E37"/>
    <mergeCell ref="A38:E38"/>
    <mergeCell ref="H34:H35"/>
    <mergeCell ref="A29:E29"/>
    <mergeCell ref="A16:E16"/>
    <mergeCell ref="A17:E17"/>
    <mergeCell ref="A18:E18"/>
    <mergeCell ref="A20:E20"/>
    <mergeCell ref="A15:E15"/>
    <mergeCell ref="A10:E10"/>
    <mergeCell ref="A6:I6"/>
    <mergeCell ref="A8:E9"/>
    <mergeCell ref="F8:F9"/>
    <mergeCell ref="G8:G9"/>
    <mergeCell ref="H8:I8"/>
    <mergeCell ref="L8:M8"/>
    <mergeCell ref="A4:J4"/>
    <mergeCell ref="A32:J32"/>
    <mergeCell ref="A27:E27"/>
    <mergeCell ref="A28:E28"/>
    <mergeCell ref="A25:E25"/>
    <mergeCell ref="A26:E26"/>
    <mergeCell ref="A21:E21"/>
    <mergeCell ref="A22:E22"/>
    <mergeCell ref="A23:E23"/>
    <mergeCell ref="A24:E24"/>
    <mergeCell ref="A11:E11"/>
    <mergeCell ref="A12:E12"/>
    <mergeCell ref="A13:E13"/>
    <mergeCell ref="A14:E14"/>
    <mergeCell ref="A19:E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M27"/>
  <sheetViews>
    <sheetView showGridLines="0" workbookViewId="0">
      <selection activeCell="G12" sqref="G12"/>
    </sheetView>
  </sheetViews>
  <sheetFormatPr defaultColWidth="9.109375" defaultRowHeight="13.2"/>
  <cols>
    <col min="1" max="1" width="6.44140625" style="62" customWidth="1"/>
    <col min="2" max="6" width="7.88671875" style="62" customWidth="1"/>
    <col min="7" max="12" width="12.6640625" style="62" customWidth="1"/>
    <col min="13" max="16384" width="9.109375" style="62"/>
  </cols>
  <sheetData>
    <row r="1" spans="1:13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3" s="23" customFormat="1" ht="21" customHeight="1">
      <c r="A2" s="371"/>
      <c r="B2" s="371"/>
      <c r="C2" s="371"/>
      <c r="D2" s="371"/>
      <c r="E2" s="371"/>
      <c r="F2" s="371"/>
      <c r="G2" s="370"/>
      <c r="H2" s="370"/>
      <c r="I2" s="370"/>
    </row>
    <row r="3" spans="1:13" ht="21" customHeight="1" thickBot="1">
      <c r="A3" s="24"/>
      <c r="B3" s="24"/>
      <c r="C3" s="24"/>
      <c r="D3" s="24"/>
      <c r="E3" s="24"/>
    </row>
    <row r="4" spans="1:13" s="247" customFormat="1" ht="30.75" customHeight="1" thickBot="1">
      <c r="A4" s="493" t="s">
        <v>243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5"/>
      <c r="M4" s="172"/>
    </row>
    <row r="5" spans="1:13" s="99" customFormat="1" ht="30.75" customHeight="1" thickBot="1">
      <c r="A5" s="372"/>
      <c r="B5" s="372"/>
      <c r="C5" s="372"/>
      <c r="D5" s="372"/>
      <c r="E5" s="372"/>
      <c r="F5" s="372"/>
      <c r="G5" s="97"/>
      <c r="H5" s="97"/>
      <c r="I5" s="322"/>
      <c r="J5" s="322"/>
      <c r="K5" s="322"/>
      <c r="L5" s="322"/>
    </row>
    <row r="6" spans="1:13" s="99" customFormat="1" ht="21.75" customHeight="1" thickBot="1">
      <c r="A6" s="372"/>
      <c r="B6" s="372"/>
      <c r="C6" s="372"/>
      <c r="D6" s="372"/>
      <c r="E6" s="372"/>
      <c r="F6" s="372"/>
      <c r="G6" s="544">
        <v>2019</v>
      </c>
      <c r="H6" s="545"/>
      <c r="I6" s="545"/>
      <c r="J6" s="545"/>
      <c r="K6" s="545"/>
      <c r="L6" s="742"/>
      <c r="M6" s="98"/>
    </row>
    <row r="7" spans="1:13" s="99" customFormat="1" ht="9" customHeight="1" thickBot="1">
      <c r="A7" s="372"/>
      <c r="B7" s="372"/>
      <c r="C7" s="372"/>
      <c r="D7" s="372"/>
      <c r="E7" s="372"/>
      <c r="F7" s="372"/>
      <c r="G7" s="97"/>
      <c r="H7" s="97"/>
      <c r="I7" s="97"/>
      <c r="J7" s="97"/>
      <c r="K7" s="358"/>
      <c r="L7" s="322"/>
    </row>
    <row r="8" spans="1:13" s="99" customFormat="1" ht="21.75" customHeight="1" thickBot="1">
      <c r="A8" s="372"/>
      <c r="B8" s="372"/>
      <c r="C8" s="372"/>
      <c r="D8" s="372"/>
      <c r="E8" s="372"/>
      <c r="F8" s="372"/>
      <c r="G8" s="772" t="s">
        <v>159</v>
      </c>
      <c r="H8" s="774"/>
      <c r="I8" s="774" t="s">
        <v>160</v>
      </c>
      <c r="J8" s="774"/>
      <c r="K8" s="774" t="s">
        <v>27</v>
      </c>
      <c r="L8" s="817"/>
      <c r="M8" s="98"/>
    </row>
    <row r="9" spans="1:13" s="99" customFormat="1" ht="4.5" customHeight="1" thickBot="1">
      <c r="A9" s="372"/>
      <c r="B9" s="372"/>
      <c r="C9" s="372"/>
      <c r="D9" s="372"/>
      <c r="E9" s="372"/>
      <c r="F9" s="372"/>
      <c r="G9" s="85"/>
      <c r="H9" s="85"/>
      <c r="I9" s="85"/>
      <c r="J9" s="85"/>
      <c r="K9" s="85"/>
      <c r="L9" s="85"/>
    </row>
    <row r="10" spans="1:13" s="99" customFormat="1" ht="27.75" customHeight="1" thickBot="1">
      <c r="A10" s="637"/>
      <c r="B10" s="637"/>
      <c r="C10" s="637"/>
      <c r="D10" s="637"/>
      <c r="E10" s="637"/>
      <c r="F10" s="637"/>
      <c r="G10" s="373" t="s">
        <v>82</v>
      </c>
      <c r="H10" s="374" t="s">
        <v>111</v>
      </c>
      <c r="I10" s="374" t="s">
        <v>82</v>
      </c>
      <c r="J10" s="374" t="s">
        <v>111</v>
      </c>
      <c r="K10" s="374" t="s">
        <v>82</v>
      </c>
      <c r="L10" s="269" t="s">
        <v>111</v>
      </c>
      <c r="M10" s="98"/>
    </row>
    <row r="11" spans="1:13" s="81" customFormat="1" ht="15" customHeight="1" thickBot="1">
      <c r="A11" s="771" t="s">
        <v>253</v>
      </c>
      <c r="B11" s="530"/>
      <c r="C11" s="530"/>
      <c r="D11" s="530"/>
      <c r="E11" s="530"/>
      <c r="F11" s="819"/>
      <c r="G11" s="83"/>
      <c r="H11" s="83"/>
      <c r="I11" s="83"/>
      <c r="J11" s="83"/>
      <c r="K11" s="278"/>
      <c r="L11" s="278"/>
    </row>
    <row r="12" spans="1:13" s="247" customFormat="1" ht="15" customHeight="1">
      <c r="A12" s="503" t="s">
        <v>26</v>
      </c>
      <c r="B12" s="504"/>
      <c r="C12" s="504"/>
      <c r="D12" s="504"/>
      <c r="E12" s="504"/>
      <c r="F12" s="504"/>
      <c r="G12" s="144"/>
      <c r="H12" s="144"/>
      <c r="I12" s="144"/>
      <c r="J12" s="144"/>
      <c r="K12" s="378">
        <f>G12+I12</f>
        <v>0</v>
      </c>
      <c r="L12" s="379">
        <f>H12+J12</f>
        <v>0</v>
      </c>
      <c r="M12" s="172"/>
    </row>
    <row r="13" spans="1:13" s="247" customFormat="1" ht="15" customHeight="1">
      <c r="A13" s="501" t="s">
        <v>155</v>
      </c>
      <c r="B13" s="818"/>
      <c r="C13" s="818"/>
      <c r="D13" s="818"/>
      <c r="E13" s="818"/>
      <c r="F13" s="818"/>
      <c r="G13" s="290"/>
      <c r="H13" s="290"/>
      <c r="I13" s="290"/>
      <c r="J13" s="290"/>
      <c r="K13" s="377">
        <f t="shared" ref="K13:K23" si="0">G13+I13</f>
        <v>0</v>
      </c>
      <c r="L13" s="380">
        <f t="shared" ref="L13:L26" si="1">H13+J13</f>
        <v>0</v>
      </c>
      <c r="M13" s="172"/>
    </row>
    <row r="14" spans="1:13" s="247" customFormat="1" ht="15" customHeight="1">
      <c r="A14" s="474" t="s">
        <v>156</v>
      </c>
      <c r="B14" s="818"/>
      <c r="C14" s="818"/>
      <c r="D14" s="818"/>
      <c r="E14" s="818"/>
      <c r="F14" s="818"/>
      <c r="G14" s="290"/>
      <c r="H14" s="290"/>
      <c r="I14" s="290"/>
      <c r="J14" s="290"/>
      <c r="K14" s="377">
        <f t="shared" si="0"/>
        <v>0</v>
      </c>
      <c r="L14" s="380">
        <f t="shared" si="1"/>
        <v>0</v>
      </c>
      <c r="M14" s="172"/>
    </row>
    <row r="15" spans="1:13" s="247" customFormat="1" ht="15" customHeight="1">
      <c r="A15" s="501" t="s">
        <v>15</v>
      </c>
      <c r="B15" s="818"/>
      <c r="C15" s="818"/>
      <c r="D15" s="818"/>
      <c r="E15" s="818"/>
      <c r="F15" s="818"/>
      <c r="G15" s="290"/>
      <c r="H15" s="290"/>
      <c r="I15" s="290"/>
      <c r="J15" s="290"/>
      <c r="K15" s="377">
        <f t="shared" si="0"/>
        <v>0</v>
      </c>
      <c r="L15" s="380">
        <f t="shared" si="1"/>
        <v>0</v>
      </c>
      <c r="M15" s="172"/>
    </row>
    <row r="16" spans="1:13" s="247" customFormat="1" ht="15" customHeight="1">
      <c r="A16" s="501" t="s">
        <v>151</v>
      </c>
      <c r="B16" s="818"/>
      <c r="C16" s="818"/>
      <c r="D16" s="818"/>
      <c r="E16" s="818"/>
      <c r="F16" s="818"/>
      <c r="G16" s="290"/>
      <c r="H16" s="290"/>
      <c r="I16" s="290"/>
      <c r="J16" s="290"/>
      <c r="K16" s="377">
        <f t="shared" si="0"/>
        <v>0</v>
      </c>
      <c r="L16" s="380">
        <f t="shared" si="1"/>
        <v>0</v>
      </c>
      <c r="M16" s="172"/>
    </row>
    <row r="17" spans="1:13" s="247" customFormat="1" ht="15" customHeight="1">
      <c r="A17" s="501" t="s">
        <v>16</v>
      </c>
      <c r="B17" s="818"/>
      <c r="C17" s="818"/>
      <c r="D17" s="818"/>
      <c r="E17" s="818"/>
      <c r="F17" s="818"/>
      <c r="G17" s="290"/>
      <c r="H17" s="290"/>
      <c r="I17" s="383"/>
      <c r="J17" s="383"/>
      <c r="K17" s="377">
        <f>G17</f>
        <v>0</v>
      </c>
      <c r="L17" s="380">
        <f>H17</f>
        <v>0</v>
      </c>
      <c r="M17" s="172"/>
    </row>
    <row r="18" spans="1:13" s="247" customFormat="1" ht="15" customHeight="1">
      <c r="A18" s="497" t="s">
        <v>17</v>
      </c>
      <c r="B18" s="818"/>
      <c r="C18" s="818"/>
      <c r="D18" s="818"/>
      <c r="E18" s="818"/>
      <c r="F18" s="818"/>
      <c r="G18" s="290"/>
      <c r="H18" s="290"/>
      <c r="I18" s="290"/>
      <c r="J18" s="290"/>
      <c r="K18" s="377">
        <f t="shared" si="0"/>
        <v>0</v>
      </c>
      <c r="L18" s="380">
        <f t="shared" si="1"/>
        <v>0</v>
      </c>
      <c r="M18" s="172"/>
    </row>
    <row r="19" spans="1:13" s="247" customFormat="1" ht="15" customHeight="1">
      <c r="A19" s="497" t="s">
        <v>18</v>
      </c>
      <c r="B19" s="818"/>
      <c r="C19" s="818"/>
      <c r="D19" s="818"/>
      <c r="E19" s="818"/>
      <c r="F19" s="818"/>
      <c r="G19" s="290"/>
      <c r="H19" s="290"/>
      <c r="I19" s="290"/>
      <c r="J19" s="290"/>
      <c r="K19" s="377">
        <f t="shared" si="0"/>
        <v>0</v>
      </c>
      <c r="L19" s="380">
        <f t="shared" si="1"/>
        <v>0</v>
      </c>
      <c r="M19" s="172"/>
    </row>
    <row r="20" spans="1:13" s="247" customFormat="1" ht="15" customHeight="1">
      <c r="A20" s="501" t="s">
        <v>255</v>
      </c>
      <c r="B20" s="818"/>
      <c r="C20" s="818"/>
      <c r="D20" s="818"/>
      <c r="E20" s="818"/>
      <c r="F20" s="818"/>
      <c r="G20" s="290"/>
      <c r="H20" s="290"/>
      <c r="I20" s="290"/>
      <c r="J20" s="290"/>
      <c r="K20" s="377">
        <f t="shared" si="0"/>
        <v>0</v>
      </c>
      <c r="L20" s="380">
        <f t="shared" si="1"/>
        <v>0</v>
      </c>
      <c r="M20" s="172"/>
    </row>
    <row r="21" spans="1:13" s="247" customFormat="1" ht="15" customHeight="1">
      <c r="A21" s="474" t="s">
        <v>313</v>
      </c>
      <c r="B21" s="818"/>
      <c r="C21" s="818"/>
      <c r="D21" s="818"/>
      <c r="E21" s="818"/>
      <c r="F21" s="818"/>
      <c r="G21" s="290"/>
      <c r="H21" s="290"/>
      <c r="I21" s="290"/>
      <c r="J21" s="290"/>
      <c r="K21" s="377">
        <f t="shared" si="0"/>
        <v>0</v>
      </c>
      <c r="L21" s="380">
        <f t="shared" si="1"/>
        <v>0</v>
      </c>
      <c r="M21" s="172"/>
    </row>
    <row r="22" spans="1:13" s="97" customFormat="1" ht="15" customHeight="1">
      <c r="A22" s="668" t="s">
        <v>315</v>
      </c>
      <c r="B22" s="818"/>
      <c r="C22" s="818"/>
      <c r="D22" s="818"/>
      <c r="E22" s="818"/>
      <c r="F22" s="818"/>
      <c r="G22" s="290"/>
      <c r="H22" s="290"/>
      <c r="I22" s="290"/>
      <c r="J22" s="290"/>
      <c r="K22" s="377">
        <f t="shared" si="0"/>
        <v>0</v>
      </c>
      <c r="L22" s="380">
        <f t="shared" si="1"/>
        <v>0</v>
      </c>
    </row>
    <row r="23" spans="1:13" ht="15" customHeight="1">
      <c r="A23" s="474" t="s">
        <v>310</v>
      </c>
      <c r="B23" s="475"/>
      <c r="C23" s="475"/>
      <c r="D23" s="475"/>
      <c r="E23" s="475"/>
      <c r="F23" s="475"/>
      <c r="G23" s="290"/>
      <c r="H23" s="290"/>
      <c r="I23" s="290"/>
      <c r="J23" s="290"/>
      <c r="K23" s="377">
        <f t="shared" si="0"/>
        <v>0</v>
      </c>
      <c r="L23" s="380">
        <f t="shared" si="1"/>
        <v>0</v>
      </c>
    </row>
    <row r="24" spans="1:13" ht="15" customHeight="1" thickBot="1">
      <c r="A24" s="488" t="s">
        <v>27</v>
      </c>
      <c r="B24" s="506"/>
      <c r="C24" s="506"/>
      <c r="D24" s="506"/>
      <c r="E24" s="506"/>
      <c r="F24" s="506"/>
      <c r="G24" s="86">
        <f>G12+G13+G14+G15+G16+G17+G18+G19+G20+G21+G23</f>
        <v>0</v>
      </c>
      <c r="H24" s="86">
        <f>H12+H13+H14+H15+H16+H17+H18+H19+H20+H21+H23</f>
        <v>0</v>
      </c>
      <c r="I24" s="86">
        <f>I12+I13+I14+I15+I16+I18+I19+I20+I21+I23</f>
        <v>0</v>
      </c>
      <c r="J24" s="86">
        <f>J12+J13+J14+J15+J16+J18+J19+J20+J21+J23</f>
        <v>0</v>
      </c>
      <c r="K24" s="86">
        <f>G24+I24</f>
        <v>0</v>
      </c>
      <c r="L24" s="87">
        <f t="shared" si="1"/>
        <v>0</v>
      </c>
    </row>
    <row r="25" spans="1:13" ht="15" customHeight="1" thickBot="1">
      <c r="A25" s="814"/>
      <c r="B25" s="814"/>
      <c r="C25" s="814"/>
      <c r="D25" s="814"/>
      <c r="E25" s="814"/>
      <c r="F25" s="814"/>
      <c r="G25" s="814"/>
      <c r="H25" s="814"/>
    </row>
    <row r="26" spans="1:13" ht="15" customHeight="1" thickBot="1">
      <c r="A26" s="815" t="s">
        <v>311</v>
      </c>
      <c r="B26" s="816"/>
      <c r="C26" s="816"/>
      <c r="D26" s="816"/>
      <c r="E26" s="816"/>
      <c r="F26" s="816"/>
      <c r="G26" s="376"/>
      <c r="H26" s="376"/>
      <c r="I26" s="376"/>
      <c r="J26" s="376"/>
      <c r="K26" s="381">
        <f>G26+I26</f>
        <v>0</v>
      </c>
      <c r="L26" s="382">
        <f t="shared" si="1"/>
        <v>0</v>
      </c>
    </row>
    <row r="27" spans="1:13" ht="18" customHeight="1"/>
  </sheetData>
  <sheetProtection algorithmName="SHA-512" hashValue="q3cKtj941uPQ80YTbUOQ+zlU1ydn87NJDXexHW5QrzuPC42Nqb6PiaY9oJqGAlLbyfdeZZAPDmrTWpqWKAMKDg==" saltValue="3ZLuPlq7S6+LReHXkUySiw==" spinCount="100000" sheet="1" objects="1" scenarios="1" selectLockedCells="1"/>
  <mergeCells count="23">
    <mergeCell ref="A4:L4"/>
    <mergeCell ref="A1:L1"/>
    <mergeCell ref="G6:L6"/>
    <mergeCell ref="A17:F17"/>
    <mergeCell ref="A18:F18"/>
    <mergeCell ref="G8:H8"/>
    <mergeCell ref="I8:J8"/>
    <mergeCell ref="A10:F10"/>
    <mergeCell ref="A23:F23"/>
    <mergeCell ref="A24:F24"/>
    <mergeCell ref="A25:H25"/>
    <mergeCell ref="A26:F26"/>
    <mergeCell ref="K8:L8"/>
    <mergeCell ref="A21:F21"/>
    <mergeCell ref="A22:F22"/>
    <mergeCell ref="A19:F19"/>
    <mergeCell ref="A20:F20"/>
    <mergeCell ref="A11:F11"/>
    <mergeCell ref="A12:F12"/>
    <mergeCell ref="A13:F13"/>
    <mergeCell ref="A14:F14"/>
    <mergeCell ref="A15:F15"/>
    <mergeCell ref="A16:F1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 alignWithMargins="0"/>
  <ignoredErrors>
    <ignoredError sqref="K17:L1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M43"/>
  <sheetViews>
    <sheetView showGridLines="0" zoomScaleNormal="100" workbookViewId="0">
      <selection activeCell="H8" sqref="H8"/>
    </sheetView>
  </sheetViews>
  <sheetFormatPr defaultColWidth="9.109375" defaultRowHeight="13.2"/>
  <cols>
    <col min="1" max="3" width="6.6640625" style="25" customWidth="1"/>
    <col min="4" max="4" width="7.33203125" style="25" customWidth="1"/>
    <col min="5" max="5" width="7.5546875" style="25" customWidth="1"/>
    <col min="6" max="6" width="4.5546875" style="25" customWidth="1"/>
    <col min="7" max="7" width="22.109375" style="62" customWidth="1"/>
    <col min="8" max="12" width="12.6640625" style="25" customWidth="1"/>
    <col min="13" max="16384" width="9.109375" style="25"/>
  </cols>
  <sheetData>
    <row r="1" spans="1:13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824"/>
    </row>
    <row r="2" spans="1:13" s="23" customFormat="1" ht="21" customHeight="1">
      <c r="A2" s="191"/>
      <c r="B2" s="191"/>
      <c r="C2" s="191"/>
      <c r="D2" s="191"/>
      <c r="E2" s="191"/>
      <c r="F2" s="191"/>
      <c r="G2" s="191"/>
      <c r="H2" s="191"/>
      <c r="I2" s="191"/>
      <c r="J2" s="186"/>
      <c r="K2" s="186"/>
      <c r="L2" s="186"/>
    </row>
    <row r="3" spans="1:13" ht="21" customHeight="1" thickBot="1">
      <c r="A3" s="24"/>
      <c r="B3" s="24"/>
      <c r="C3" s="24"/>
      <c r="D3" s="24"/>
      <c r="E3" s="24"/>
      <c r="G3" s="25"/>
    </row>
    <row r="4" spans="1:13" s="31" customFormat="1" ht="30.75" customHeight="1" thickBot="1">
      <c r="A4" s="493" t="s">
        <v>244</v>
      </c>
      <c r="B4" s="494"/>
      <c r="C4" s="494"/>
      <c r="D4" s="494"/>
      <c r="E4" s="494"/>
      <c r="F4" s="494"/>
      <c r="G4" s="494"/>
      <c r="H4" s="494"/>
      <c r="I4" s="494"/>
      <c r="J4" s="494"/>
      <c r="K4" s="686"/>
      <c r="L4" s="687"/>
      <c r="M4" s="32"/>
    </row>
    <row r="5" spans="1:13" s="69" customFormat="1" ht="30.75" customHeight="1" thickBo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67"/>
      <c r="L5" s="67"/>
    </row>
    <row r="6" spans="1:13" ht="21.75" customHeight="1" thickBot="1">
      <c r="A6" s="189"/>
      <c r="B6" s="189"/>
      <c r="C6" s="189"/>
      <c r="D6" s="189"/>
      <c r="E6" s="189"/>
      <c r="F6" s="189"/>
      <c r="G6" s="189"/>
      <c r="H6" s="187">
        <v>2015</v>
      </c>
      <c r="I6" s="188">
        <v>2016</v>
      </c>
      <c r="J6" s="125">
        <v>2017</v>
      </c>
      <c r="K6" s="125">
        <v>2018</v>
      </c>
      <c r="L6" s="126">
        <v>2019</v>
      </c>
    </row>
    <row r="7" spans="1:13" ht="17.25" customHeight="1" thickBot="1">
      <c r="A7" s="771" t="s">
        <v>127</v>
      </c>
      <c r="B7" s="530"/>
      <c r="C7" s="530"/>
      <c r="D7" s="530"/>
      <c r="E7" s="530"/>
      <c r="F7" s="819"/>
      <c r="G7" s="819"/>
      <c r="H7" s="819"/>
      <c r="I7" s="819"/>
      <c r="J7" s="819"/>
      <c r="K7" s="819"/>
      <c r="L7" s="823"/>
    </row>
    <row r="8" spans="1:13" ht="15" customHeight="1">
      <c r="A8" s="580" t="s">
        <v>52</v>
      </c>
      <c r="B8" s="581"/>
      <c r="C8" s="581"/>
      <c r="D8" s="581"/>
      <c r="E8" s="581"/>
      <c r="F8" s="581"/>
      <c r="G8" s="127" t="s">
        <v>57</v>
      </c>
      <c r="H8" s="143"/>
      <c r="I8" s="143"/>
      <c r="J8" s="143"/>
      <c r="K8" s="143"/>
      <c r="L8" s="4"/>
    </row>
    <row r="9" spans="1:13" ht="15" customHeight="1">
      <c r="A9" s="553" t="s">
        <v>53</v>
      </c>
      <c r="B9" s="554"/>
      <c r="C9" s="554"/>
      <c r="D9" s="554"/>
      <c r="E9" s="554"/>
      <c r="F9" s="554"/>
      <c r="G9" s="128" t="s">
        <v>58</v>
      </c>
      <c r="H9" s="3"/>
      <c r="I9" s="3"/>
      <c r="J9" s="3"/>
      <c r="K9" s="3"/>
      <c r="L9" s="201"/>
    </row>
    <row r="10" spans="1:13" ht="15" customHeight="1">
      <c r="A10" s="553" t="s">
        <v>54</v>
      </c>
      <c r="B10" s="554"/>
      <c r="C10" s="554"/>
      <c r="D10" s="554"/>
      <c r="E10" s="554"/>
      <c r="F10" s="554"/>
      <c r="G10" s="128" t="s">
        <v>59</v>
      </c>
      <c r="H10" s="391"/>
      <c r="I10" s="391"/>
      <c r="J10" s="391"/>
      <c r="K10" s="391"/>
      <c r="L10" s="201"/>
    </row>
    <row r="11" spans="1:13" ht="15" customHeight="1">
      <c r="A11" s="553" t="s">
        <v>212</v>
      </c>
      <c r="B11" s="554"/>
      <c r="C11" s="554"/>
      <c r="D11" s="554"/>
      <c r="E11" s="554"/>
      <c r="F11" s="555"/>
      <c r="G11" s="275" t="s">
        <v>60</v>
      </c>
      <c r="H11" s="166"/>
      <c r="I11" s="166"/>
      <c r="J11" s="166"/>
      <c r="K11" s="166"/>
      <c r="L11" s="167"/>
    </row>
    <row r="12" spans="1:13" ht="15" customHeight="1">
      <c r="A12" s="553" t="s">
        <v>170</v>
      </c>
      <c r="B12" s="554"/>
      <c r="C12" s="554"/>
      <c r="D12" s="554"/>
      <c r="E12" s="554"/>
      <c r="F12" s="555"/>
      <c r="G12" s="275" t="s">
        <v>61</v>
      </c>
      <c r="H12" s="166"/>
      <c r="I12" s="166"/>
      <c r="J12" s="166"/>
      <c r="K12" s="166"/>
      <c r="L12" s="167"/>
    </row>
    <row r="13" spans="1:13" ht="15" customHeight="1">
      <c r="A13" s="553" t="s">
        <v>189</v>
      </c>
      <c r="B13" s="554"/>
      <c r="C13" s="554"/>
      <c r="D13" s="554"/>
      <c r="E13" s="554"/>
      <c r="F13" s="554"/>
      <c r="G13" s="275" t="s">
        <v>62</v>
      </c>
      <c r="H13" s="166"/>
      <c r="I13" s="166"/>
      <c r="J13" s="166"/>
      <c r="K13" s="166"/>
      <c r="L13" s="167"/>
    </row>
    <row r="14" spans="1:13" ht="15" customHeight="1">
      <c r="A14" s="553" t="s">
        <v>190</v>
      </c>
      <c r="B14" s="554"/>
      <c r="C14" s="554"/>
      <c r="D14" s="554"/>
      <c r="E14" s="554"/>
      <c r="F14" s="555"/>
      <c r="G14" s="275" t="s">
        <v>95</v>
      </c>
      <c r="H14" s="166"/>
      <c r="I14" s="166"/>
      <c r="J14" s="166"/>
      <c r="K14" s="166"/>
      <c r="L14" s="167"/>
    </row>
    <row r="15" spans="1:13" ht="15" customHeight="1" thickBot="1">
      <c r="A15" s="550" t="s">
        <v>129</v>
      </c>
      <c r="B15" s="551"/>
      <c r="C15" s="551"/>
      <c r="D15" s="551"/>
      <c r="E15" s="551"/>
      <c r="F15" s="551"/>
      <c r="G15" s="129" t="s">
        <v>196</v>
      </c>
      <c r="H15" s="390">
        <f>H8+H9+H10+H11+H12+H13+H14</f>
        <v>0</v>
      </c>
      <c r="I15" s="390">
        <f>I8+I9+I10+I11+I12+I13+I14</f>
        <v>0</v>
      </c>
      <c r="J15" s="390">
        <f>J8+J9+J10+J11+J12+J13+J14</f>
        <v>0</v>
      </c>
      <c r="K15" s="390">
        <f>K8+K9+K10+K11+K12+K13+K14</f>
        <v>0</v>
      </c>
      <c r="L15" s="398">
        <f>L8+L9+L10+L11+L12+L13+L14</f>
        <v>0</v>
      </c>
    </row>
    <row r="16" spans="1:13" ht="27.75" customHeight="1" thickBot="1">
      <c r="A16" s="771" t="s">
        <v>128</v>
      </c>
      <c r="B16" s="530"/>
      <c r="C16" s="530"/>
      <c r="D16" s="530"/>
      <c r="E16" s="530"/>
      <c r="F16" s="819"/>
      <c r="G16" s="819"/>
      <c r="H16" s="819"/>
      <c r="I16" s="819"/>
      <c r="J16" s="819"/>
      <c r="K16" s="819"/>
      <c r="L16" s="823"/>
    </row>
    <row r="17" spans="1:12" ht="15" customHeight="1">
      <c r="A17" s="503" t="s">
        <v>135</v>
      </c>
      <c r="B17" s="504"/>
      <c r="C17" s="504"/>
      <c r="D17" s="504"/>
      <c r="E17" s="504"/>
      <c r="F17" s="504"/>
      <c r="G17" s="130" t="s">
        <v>124</v>
      </c>
      <c r="H17" s="143"/>
      <c r="I17" s="143"/>
      <c r="J17" s="143"/>
      <c r="K17" s="143"/>
      <c r="L17" s="4"/>
    </row>
    <row r="18" spans="1:12" ht="15" customHeight="1">
      <c r="A18" s="474" t="s">
        <v>130</v>
      </c>
      <c r="B18" s="475"/>
      <c r="C18" s="475"/>
      <c r="D18" s="475"/>
      <c r="E18" s="475"/>
      <c r="F18" s="475"/>
      <c r="G18" s="128" t="s">
        <v>115</v>
      </c>
      <c r="H18" s="3"/>
      <c r="I18" s="3"/>
      <c r="J18" s="3"/>
      <c r="K18" s="3"/>
      <c r="L18" s="201"/>
    </row>
    <row r="19" spans="1:12" ht="15" customHeight="1">
      <c r="A19" s="474" t="s">
        <v>55</v>
      </c>
      <c r="B19" s="475"/>
      <c r="C19" s="475"/>
      <c r="D19" s="475"/>
      <c r="E19" s="475"/>
      <c r="F19" s="475"/>
      <c r="G19" s="128" t="s">
        <v>106</v>
      </c>
      <c r="H19" s="3"/>
      <c r="I19" s="3"/>
      <c r="J19" s="3"/>
      <c r="K19" s="3"/>
      <c r="L19" s="201"/>
    </row>
    <row r="20" spans="1:12" ht="15" customHeight="1">
      <c r="A20" s="474" t="s">
        <v>94</v>
      </c>
      <c r="B20" s="475"/>
      <c r="C20" s="475"/>
      <c r="D20" s="475"/>
      <c r="E20" s="475"/>
      <c r="F20" s="475"/>
      <c r="G20" s="128" t="s">
        <v>125</v>
      </c>
      <c r="H20" s="3"/>
      <c r="I20" s="3"/>
      <c r="J20" s="3"/>
      <c r="K20" s="3"/>
      <c r="L20" s="201"/>
    </row>
    <row r="21" spans="1:12" ht="15" customHeight="1">
      <c r="A21" s="474" t="s">
        <v>213</v>
      </c>
      <c r="B21" s="475"/>
      <c r="C21" s="475"/>
      <c r="D21" s="475"/>
      <c r="E21" s="475"/>
      <c r="F21" s="475"/>
      <c r="G21" s="275" t="s">
        <v>126</v>
      </c>
      <c r="H21" s="162"/>
      <c r="I21" s="162"/>
      <c r="J21" s="162"/>
      <c r="K21" s="162"/>
      <c r="L21" s="167"/>
    </row>
    <row r="22" spans="1:12" ht="15" customHeight="1">
      <c r="A22" s="474" t="s">
        <v>171</v>
      </c>
      <c r="B22" s="475"/>
      <c r="C22" s="475"/>
      <c r="D22" s="475"/>
      <c r="E22" s="475"/>
      <c r="F22" s="475"/>
      <c r="G22" s="275" t="s">
        <v>149</v>
      </c>
      <c r="H22" s="162"/>
      <c r="I22" s="162"/>
      <c r="J22" s="162"/>
      <c r="K22" s="162"/>
      <c r="L22" s="167"/>
    </row>
    <row r="23" spans="1:12" ht="15" customHeight="1">
      <c r="A23" s="474" t="s">
        <v>191</v>
      </c>
      <c r="B23" s="475"/>
      <c r="C23" s="475"/>
      <c r="D23" s="475"/>
      <c r="E23" s="475"/>
      <c r="F23" s="475"/>
      <c r="G23" s="275" t="s">
        <v>150</v>
      </c>
      <c r="H23" s="162"/>
      <c r="I23" s="162"/>
      <c r="J23" s="162"/>
      <c r="K23" s="162"/>
      <c r="L23" s="167"/>
    </row>
    <row r="24" spans="1:12" ht="15" customHeight="1">
      <c r="A24" s="553" t="s">
        <v>163</v>
      </c>
      <c r="B24" s="554"/>
      <c r="C24" s="554"/>
      <c r="D24" s="554"/>
      <c r="E24" s="554"/>
      <c r="F24" s="555"/>
      <c r="G24" s="275" t="s">
        <v>164</v>
      </c>
      <c r="H24" s="162"/>
      <c r="I24" s="162"/>
      <c r="J24" s="162"/>
      <c r="K24" s="162"/>
      <c r="L24" s="167"/>
    </row>
    <row r="25" spans="1:12" ht="15" customHeight="1" thickBot="1">
      <c r="A25" s="488" t="s">
        <v>56</v>
      </c>
      <c r="B25" s="489"/>
      <c r="C25" s="489"/>
      <c r="D25" s="489"/>
      <c r="E25" s="489"/>
      <c r="F25" s="489"/>
      <c r="G25" s="129" t="s">
        <v>197</v>
      </c>
      <c r="H25" s="390">
        <f>H17+H18+H19+H20+H21+H22+H23+H24</f>
        <v>0</v>
      </c>
      <c r="I25" s="390">
        <f>I17+I18+I19+I20+I21+I22+I23+I24</f>
        <v>0</v>
      </c>
      <c r="J25" s="390">
        <f>J17+J18+J19+J20+J21+J22+J23+J24</f>
        <v>0</v>
      </c>
      <c r="K25" s="390">
        <f>K17+K18+K19+K20+K21+K22+K23+K24</f>
        <v>0</v>
      </c>
      <c r="L25" s="398">
        <f>L17+L18+L19+L20+L21+L22+L23+L24</f>
        <v>0</v>
      </c>
    </row>
    <row r="26" spans="1:12" ht="15" customHeight="1">
      <c r="A26" s="215"/>
      <c r="B26" s="215"/>
      <c r="C26" s="215"/>
      <c r="D26" s="215"/>
      <c r="E26" s="215"/>
      <c r="F26" s="215"/>
      <c r="G26" s="131"/>
      <c r="H26" s="131"/>
      <c r="I26" s="131"/>
      <c r="J26" s="131"/>
      <c r="K26" s="131"/>
      <c r="L26" s="131"/>
    </row>
    <row r="27" spans="1:12" ht="16.5" customHeight="1" thickBot="1">
      <c r="A27" s="761" t="s">
        <v>105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5"/>
    </row>
    <row r="28" spans="1:12" ht="15" customHeight="1">
      <c r="A28" s="503" t="s">
        <v>136</v>
      </c>
      <c r="B28" s="504"/>
      <c r="C28" s="504"/>
      <c r="D28" s="504"/>
      <c r="E28" s="504"/>
      <c r="F28" s="504"/>
      <c r="G28" s="127" t="s">
        <v>165</v>
      </c>
      <c r="H28" s="143"/>
      <c r="I28" s="143"/>
      <c r="J28" s="143"/>
      <c r="K28" s="143"/>
      <c r="L28" s="4"/>
    </row>
    <row r="29" spans="1:12" ht="15" customHeight="1">
      <c r="A29" s="474" t="s">
        <v>192</v>
      </c>
      <c r="B29" s="475"/>
      <c r="C29" s="475"/>
      <c r="D29" s="475"/>
      <c r="E29" s="475"/>
      <c r="F29" s="475"/>
      <c r="G29" s="128" t="s">
        <v>198</v>
      </c>
      <c r="H29" s="230" t="str">
        <f>IF(H28&lt;&gt;0,(H15-H25)/H28,"")</f>
        <v/>
      </c>
      <c r="I29" s="230" t="str">
        <f>IF(I28&lt;&gt;0,(I15-I25)/I28,"")</f>
        <v/>
      </c>
      <c r="J29" s="230" t="str">
        <f>IF(J28&lt;&gt;0,(J15-J25)/J28,"")</f>
        <v/>
      </c>
      <c r="K29" s="230" t="str">
        <f>IF(K28&lt;&gt;0,(K15-K25)/K28,"")</f>
        <v/>
      </c>
      <c r="L29" s="231" t="str">
        <f>IF(L28&lt;&gt;0,(L15-L25)/L28,"")</f>
        <v/>
      </c>
    </row>
    <row r="30" spans="1:12" ht="15" customHeight="1" thickBot="1">
      <c r="A30" s="523" t="s">
        <v>208</v>
      </c>
      <c r="B30" s="762"/>
      <c r="C30" s="762"/>
      <c r="D30" s="762"/>
      <c r="E30" s="762"/>
      <c r="F30" s="762"/>
      <c r="G30" s="129" t="s">
        <v>214</v>
      </c>
      <c r="H30" s="232" t="str">
        <f>IF(H28&lt;&gt;0,(H15-H25-H12+H22)/H28,"")</f>
        <v/>
      </c>
      <c r="I30" s="232" t="str">
        <f>IF(I28&lt;&gt;0,(I15-I25-I12+I22)/I28,"")</f>
        <v/>
      </c>
      <c r="J30" s="232" t="str">
        <f>IF(J28&lt;&gt;0,(J15-J25-J12+J22)/J28,"")</f>
        <v/>
      </c>
      <c r="K30" s="232" t="str">
        <f>IF(K28&lt;&gt;0,(K15-K25-K12+K22)/K28,"")</f>
        <v/>
      </c>
      <c r="L30" s="233" t="str">
        <f>IF(L28&lt;&gt;0,(L15-L25-L12+L22)/L28,"")</f>
        <v/>
      </c>
    </row>
    <row r="31" spans="1:12" ht="27" customHeight="1" thickBot="1">
      <c r="A31" s="761" t="s">
        <v>284</v>
      </c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5"/>
    </row>
    <row r="32" spans="1:12" ht="15" customHeight="1">
      <c r="A32" s="580" t="s">
        <v>246</v>
      </c>
      <c r="B32" s="581"/>
      <c r="C32" s="581"/>
      <c r="D32" s="581"/>
      <c r="E32" s="581"/>
      <c r="F32" s="582"/>
      <c r="G32" s="127" t="s">
        <v>249</v>
      </c>
      <c r="H32" s="143"/>
      <c r="I32" s="143"/>
      <c r="J32" s="143"/>
      <c r="K32" s="143"/>
      <c r="L32" s="208"/>
    </row>
    <row r="33" spans="1:12" ht="15" customHeight="1" thickBot="1">
      <c r="A33" s="820" t="s">
        <v>247</v>
      </c>
      <c r="B33" s="821"/>
      <c r="C33" s="821"/>
      <c r="D33" s="821"/>
      <c r="E33" s="821"/>
      <c r="F33" s="822"/>
      <c r="G33" s="129" t="s">
        <v>250</v>
      </c>
      <c r="H33" s="397"/>
      <c r="I33" s="397"/>
      <c r="J33" s="397"/>
      <c r="K33" s="397"/>
      <c r="L33" s="289"/>
    </row>
    <row r="34" spans="1:12" ht="27" customHeight="1" thickBot="1">
      <c r="A34" s="771" t="s">
        <v>248</v>
      </c>
      <c r="B34" s="530"/>
      <c r="C34" s="530"/>
      <c r="D34" s="530"/>
      <c r="E34" s="530"/>
      <c r="F34" s="819"/>
      <c r="G34" s="819"/>
      <c r="H34" s="819"/>
      <c r="I34" s="819"/>
      <c r="J34" s="819"/>
      <c r="K34" s="819"/>
      <c r="L34" s="823"/>
    </row>
    <row r="35" spans="1:12" ht="15" customHeight="1">
      <c r="A35" s="503" t="s">
        <v>136</v>
      </c>
      <c r="B35" s="504"/>
      <c r="C35" s="504"/>
      <c r="D35" s="504"/>
      <c r="E35" s="504"/>
      <c r="F35" s="504"/>
      <c r="G35" s="127" t="s">
        <v>251</v>
      </c>
      <c r="H35" s="143"/>
      <c r="I35" s="143"/>
      <c r="J35" s="143"/>
      <c r="K35" s="143"/>
      <c r="L35" s="208"/>
    </row>
    <row r="36" spans="1:12" ht="15" customHeight="1">
      <c r="A36" s="474" t="s">
        <v>195</v>
      </c>
      <c r="B36" s="475"/>
      <c r="C36" s="475"/>
      <c r="D36" s="475"/>
      <c r="E36" s="475"/>
      <c r="F36" s="475"/>
      <c r="G36" s="128" t="s">
        <v>259</v>
      </c>
      <c r="H36" s="257" t="str">
        <f>IF(H35&lt;&gt;0,(H15-H25-H13-H14+H20+H23+H24+H32-H33)/H35,"")</f>
        <v/>
      </c>
      <c r="I36" s="257" t="str">
        <f t="shared" ref="I36:L36" si="0">IF(I35&lt;&gt;0,(I15-I25-I13-I14+I20+I23+I24+I32-I33)/I35,"")</f>
        <v/>
      </c>
      <c r="J36" s="257" t="str">
        <f t="shared" si="0"/>
        <v/>
      </c>
      <c r="K36" s="257" t="str">
        <f t="shared" si="0"/>
        <v/>
      </c>
      <c r="L36" s="258" t="str">
        <f t="shared" si="0"/>
        <v/>
      </c>
    </row>
    <row r="37" spans="1:12" ht="15" customHeight="1" thickBot="1">
      <c r="A37" s="523" t="s">
        <v>208</v>
      </c>
      <c r="B37" s="762"/>
      <c r="C37" s="762"/>
      <c r="D37" s="762"/>
      <c r="E37" s="762"/>
      <c r="F37" s="762"/>
      <c r="G37" s="129" t="s">
        <v>260</v>
      </c>
      <c r="H37" s="259" t="str">
        <f>IF(H35&lt;&gt;0,(H15-H25-H13-H14-H12+H20+H23+H24+H22+H32-H33)/H35,"")</f>
        <v/>
      </c>
      <c r="I37" s="259" t="str">
        <f t="shared" ref="I37:L37" si="1">IF(I35&lt;&gt;0,(I15-I25-I13-I14-I12+I20+I23+I24+I22+I32-I33)/I35,"")</f>
        <v/>
      </c>
      <c r="J37" s="259" t="str">
        <f t="shared" si="1"/>
        <v/>
      </c>
      <c r="K37" s="259" t="str">
        <f t="shared" si="1"/>
        <v/>
      </c>
      <c r="L37" s="260" t="str">
        <f t="shared" si="1"/>
        <v/>
      </c>
    </row>
    <row r="38" spans="1:12" ht="27" customHeight="1" thickBot="1">
      <c r="A38" s="190"/>
      <c r="B38" s="190"/>
      <c r="C38" s="190"/>
      <c r="D38" s="190"/>
      <c r="E38" s="190"/>
      <c r="F38" s="190"/>
      <c r="G38" s="190"/>
      <c r="H38" s="132"/>
      <c r="I38" s="132"/>
      <c r="J38" s="132"/>
      <c r="K38" s="132"/>
      <c r="L38" s="113"/>
    </row>
    <row r="39" spans="1:12" ht="15" customHeight="1" thickBot="1">
      <c r="D39" s="133">
        <v>2018</v>
      </c>
      <c r="E39" s="134">
        <v>2019</v>
      </c>
    </row>
    <row r="40" spans="1:12" ht="15" customHeight="1" thickBot="1">
      <c r="A40" s="771" t="s">
        <v>118</v>
      </c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1"/>
    </row>
    <row r="41" spans="1:12" ht="15" customHeight="1">
      <c r="A41" s="580" t="s">
        <v>137</v>
      </c>
      <c r="B41" s="581"/>
      <c r="C41" s="582"/>
      <c r="D41" s="153"/>
      <c r="E41" s="154"/>
      <c r="G41" s="25"/>
    </row>
    <row r="42" spans="1:12" ht="15" customHeight="1" thickBot="1">
      <c r="A42" s="820" t="s">
        <v>138</v>
      </c>
      <c r="B42" s="821"/>
      <c r="C42" s="822"/>
      <c r="D42" s="155"/>
      <c r="E42" s="156"/>
      <c r="G42" s="25"/>
    </row>
    <row r="43" spans="1:12">
      <c r="A43" s="190"/>
      <c r="B43" s="190"/>
      <c r="C43" s="190"/>
      <c r="D43" s="190"/>
      <c r="E43" s="190"/>
      <c r="F43" s="190"/>
      <c r="G43" s="190"/>
      <c r="H43" s="132"/>
      <c r="I43" s="132"/>
      <c r="J43" s="132"/>
      <c r="K43" s="132"/>
      <c r="L43" s="113"/>
    </row>
  </sheetData>
  <sheetProtection algorithmName="SHA-512" hashValue="yFgMSoIBqK24rdHWiM+LCRtbHz97ei2G6BG1nSMx9TUiVX+I5RJ9ykxFPXBx7i7e+LNkfsB3ACY4GnTlZg/61g==" saltValue="fOc3DClr3UMYpJ7yAwCg4g==" spinCount="100000" sheet="1" objects="1" scenarios="1" selectLockedCells="1"/>
  <mergeCells count="35">
    <mergeCell ref="A12:F12"/>
    <mergeCell ref="A22:F22"/>
    <mergeCell ref="A41:C41"/>
    <mergeCell ref="A42:C42"/>
    <mergeCell ref="A10:F10"/>
    <mergeCell ref="A11:F11"/>
    <mergeCell ref="A13:F13"/>
    <mergeCell ref="A14:F14"/>
    <mergeCell ref="A15:F15"/>
    <mergeCell ref="A16:L16"/>
    <mergeCell ref="A17:F17"/>
    <mergeCell ref="A18:F18"/>
    <mergeCell ref="A19:F19"/>
    <mergeCell ref="A20:F20"/>
    <mergeCell ref="A21:F21"/>
    <mergeCell ref="A23:F23"/>
    <mergeCell ref="A1:L1"/>
    <mergeCell ref="A4:L4"/>
    <mergeCell ref="A7:L7"/>
    <mergeCell ref="A8:F8"/>
    <mergeCell ref="A9:F9"/>
    <mergeCell ref="A24:F24"/>
    <mergeCell ref="A25:F25"/>
    <mergeCell ref="A27:L27"/>
    <mergeCell ref="A28:F28"/>
    <mergeCell ref="A40:L40"/>
    <mergeCell ref="A30:F30"/>
    <mergeCell ref="A29:F29"/>
    <mergeCell ref="A33:F33"/>
    <mergeCell ref="A36:F36"/>
    <mergeCell ref="A37:F37"/>
    <mergeCell ref="A31:L31"/>
    <mergeCell ref="A32:F32"/>
    <mergeCell ref="A34:L34"/>
    <mergeCell ref="A35:F3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O21"/>
  <sheetViews>
    <sheetView showGridLines="0" workbookViewId="0">
      <selection activeCell="I8" sqref="I8:J8"/>
    </sheetView>
  </sheetViews>
  <sheetFormatPr defaultColWidth="9.109375" defaultRowHeight="13.2"/>
  <cols>
    <col min="1" max="1" width="2.6640625" style="25" customWidth="1"/>
    <col min="2" max="8" width="7.88671875" style="25" customWidth="1"/>
    <col min="9" max="10" width="9.6640625" style="25" customWidth="1"/>
    <col min="11" max="16384" width="9.109375" style="25"/>
  </cols>
  <sheetData>
    <row r="1" spans="1:15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5" s="23" customFormat="1" ht="2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5" ht="21" customHeight="1" thickBot="1">
      <c r="A3" s="24"/>
      <c r="B3" s="24"/>
      <c r="C3" s="24"/>
      <c r="D3" s="24"/>
      <c r="E3" s="24"/>
    </row>
    <row r="4" spans="1:15" s="31" customFormat="1" ht="30.75" customHeight="1" thickBot="1">
      <c r="A4" s="493" t="s">
        <v>140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5"/>
      <c r="M4" s="32"/>
    </row>
    <row r="5" spans="1:15" s="69" customFormat="1" ht="30.75" customHeight="1" thickBot="1">
      <c r="A5" s="66"/>
      <c r="B5" s="66"/>
      <c r="C5" s="66"/>
      <c r="D5" s="66"/>
      <c r="E5" s="66"/>
      <c r="F5" s="66"/>
      <c r="G5" s="66"/>
      <c r="H5" s="66"/>
      <c r="I5" s="67"/>
      <c r="J5" s="67"/>
      <c r="K5" s="68"/>
      <c r="L5" s="68"/>
      <c r="O5" s="99"/>
    </row>
    <row r="6" spans="1:15" s="70" customFormat="1" ht="21.75" customHeight="1" thickBot="1">
      <c r="A6" s="66"/>
      <c r="B6" s="66"/>
      <c r="C6" s="66"/>
      <c r="D6" s="66"/>
      <c r="E6" s="66"/>
      <c r="F6" s="66"/>
      <c r="G6" s="66"/>
      <c r="H6" s="66"/>
      <c r="I6" s="486">
        <v>2018</v>
      </c>
      <c r="J6" s="487"/>
      <c r="K6" s="481">
        <v>2019</v>
      </c>
      <c r="L6" s="482"/>
    </row>
    <row r="7" spans="1:15" ht="21" customHeight="1" thickBot="1">
      <c r="A7" s="484" t="s">
        <v>101</v>
      </c>
      <c r="B7" s="484"/>
      <c r="C7" s="484"/>
      <c r="D7" s="484"/>
      <c r="E7" s="484"/>
      <c r="F7" s="484"/>
      <c r="G7" s="484"/>
      <c r="H7" s="484"/>
      <c r="I7" s="485"/>
      <c r="J7" s="485"/>
      <c r="K7" s="483"/>
      <c r="L7" s="483"/>
    </row>
    <row r="8" spans="1:15" ht="19.5" customHeight="1">
      <c r="A8" s="469" t="s">
        <v>120</v>
      </c>
      <c r="B8" s="470"/>
      <c r="C8" s="470"/>
      <c r="D8" s="470"/>
      <c r="E8" s="470"/>
      <c r="F8" s="470"/>
      <c r="G8" s="470"/>
      <c r="H8" s="470"/>
      <c r="I8" s="476"/>
      <c r="J8" s="476"/>
      <c r="K8" s="476"/>
      <c r="L8" s="480"/>
    </row>
    <row r="9" spans="1:15" ht="19.5" customHeight="1">
      <c r="A9" s="474" t="s">
        <v>102</v>
      </c>
      <c r="B9" s="475"/>
      <c r="C9" s="475"/>
      <c r="D9" s="475"/>
      <c r="E9" s="475"/>
      <c r="F9" s="475"/>
      <c r="G9" s="475"/>
      <c r="H9" s="475"/>
      <c r="I9" s="461"/>
      <c r="J9" s="461"/>
      <c r="K9" s="461"/>
      <c r="L9" s="473"/>
    </row>
    <row r="10" spans="1:15" ht="19.5" customHeight="1">
      <c r="A10" s="490" t="s">
        <v>299</v>
      </c>
      <c r="B10" s="491"/>
      <c r="C10" s="491"/>
      <c r="D10" s="491"/>
      <c r="E10" s="491"/>
      <c r="F10" s="491"/>
      <c r="G10" s="491"/>
      <c r="H10" s="491"/>
      <c r="I10" s="461"/>
      <c r="J10" s="461"/>
      <c r="K10" s="461"/>
      <c r="L10" s="473"/>
    </row>
    <row r="11" spans="1:15" ht="19.5" customHeight="1" thickBot="1">
      <c r="A11" s="488" t="s">
        <v>27</v>
      </c>
      <c r="B11" s="489"/>
      <c r="C11" s="489"/>
      <c r="D11" s="489"/>
      <c r="E11" s="489"/>
      <c r="F11" s="489"/>
      <c r="G11" s="489"/>
      <c r="H11" s="489"/>
      <c r="I11" s="477">
        <f>+I8+I9</f>
        <v>0</v>
      </c>
      <c r="J11" s="477"/>
      <c r="K11" s="477">
        <f>+K8+K9</f>
        <v>0</v>
      </c>
      <c r="L11" s="478"/>
    </row>
    <row r="12" spans="1:15" ht="4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5" spans="1:15" ht="21" customHeight="1" thickBot="1">
      <c r="A15" s="492" t="s">
        <v>141</v>
      </c>
      <c r="B15" s="492"/>
      <c r="C15" s="492"/>
      <c r="D15" s="492"/>
      <c r="E15" s="492"/>
      <c r="F15" s="492"/>
      <c r="G15" s="492"/>
      <c r="H15" s="492"/>
      <c r="I15" s="485"/>
      <c r="J15" s="485"/>
      <c r="K15" s="483"/>
      <c r="L15" s="483"/>
    </row>
    <row r="16" spans="1:15" ht="19.5" customHeight="1">
      <c r="A16" s="469" t="s">
        <v>121</v>
      </c>
      <c r="B16" s="470"/>
      <c r="C16" s="470"/>
      <c r="D16" s="470"/>
      <c r="E16" s="470"/>
      <c r="F16" s="470"/>
      <c r="G16" s="470"/>
      <c r="H16" s="470"/>
      <c r="I16" s="476"/>
      <c r="J16" s="476"/>
      <c r="K16" s="476"/>
      <c r="L16" s="480"/>
    </row>
    <row r="17" spans="1:12" ht="19.5" customHeight="1">
      <c r="A17" s="471" t="s">
        <v>300</v>
      </c>
      <c r="B17" s="472"/>
      <c r="C17" s="472"/>
      <c r="D17" s="472"/>
      <c r="E17" s="472"/>
      <c r="F17" s="472"/>
      <c r="G17" s="472"/>
      <c r="H17" s="472"/>
      <c r="I17" s="461"/>
      <c r="J17" s="461"/>
      <c r="K17" s="461"/>
      <c r="L17" s="473"/>
    </row>
    <row r="18" spans="1:12" ht="19.5" customHeight="1">
      <c r="A18" s="462" t="s">
        <v>217</v>
      </c>
      <c r="B18" s="463"/>
      <c r="C18" s="463"/>
      <c r="D18" s="463"/>
      <c r="E18" s="463"/>
      <c r="F18" s="463"/>
      <c r="G18" s="463"/>
      <c r="H18" s="463"/>
      <c r="I18" s="464"/>
      <c r="J18" s="464"/>
      <c r="K18" s="464"/>
      <c r="L18" s="479"/>
    </row>
    <row r="19" spans="1:12" ht="5.25" customHeight="1">
      <c r="A19" s="72"/>
      <c r="B19" s="73"/>
      <c r="C19" s="73"/>
      <c r="D19" s="73"/>
      <c r="E19" s="73"/>
      <c r="F19" s="73"/>
      <c r="G19" s="73"/>
      <c r="H19" s="73"/>
      <c r="I19" s="74"/>
      <c r="J19" s="74"/>
      <c r="K19" s="74"/>
      <c r="L19" s="75"/>
    </row>
    <row r="20" spans="1:12" ht="19.5" customHeight="1">
      <c r="A20" s="474" t="s">
        <v>103</v>
      </c>
      <c r="B20" s="475"/>
      <c r="C20" s="475"/>
      <c r="D20" s="475"/>
      <c r="E20" s="475"/>
      <c r="F20" s="475"/>
      <c r="G20" s="475"/>
      <c r="H20" s="475"/>
      <c r="I20" s="461"/>
      <c r="J20" s="461"/>
      <c r="K20" s="461"/>
      <c r="L20" s="473"/>
    </row>
    <row r="21" spans="1:12" ht="19.5" customHeight="1" thickBot="1">
      <c r="A21" s="467" t="s">
        <v>307</v>
      </c>
      <c r="B21" s="468"/>
      <c r="C21" s="468"/>
      <c r="D21" s="468"/>
      <c r="E21" s="468"/>
      <c r="F21" s="468"/>
      <c r="G21" s="468"/>
      <c r="H21" s="468"/>
      <c r="I21" s="465"/>
      <c r="J21" s="465"/>
      <c r="K21" s="465"/>
      <c r="L21" s="466"/>
    </row>
  </sheetData>
  <sheetProtection algorithmName="SHA-512" hashValue="eUZ3dQ3kk9pbPnsbgWySSvqHK5nz4ROU82W0pnQWS6ygCn64B4s/d/wvnFuqieSteGdRTsl9tqHmjf+lqF0aAQ==" saltValue="7lB0tsuXdQj4m8oC22Z5jA==" spinCount="100000" sheet="1" objects="1" scenarios="1" selectLockedCells="1"/>
  <mergeCells count="37">
    <mergeCell ref="A1:L1"/>
    <mergeCell ref="K6:L6"/>
    <mergeCell ref="K15:L15"/>
    <mergeCell ref="A7:H7"/>
    <mergeCell ref="I7:J7"/>
    <mergeCell ref="I6:J6"/>
    <mergeCell ref="K7:L7"/>
    <mergeCell ref="A11:H11"/>
    <mergeCell ref="I11:J11"/>
    <mergeCell ref="A10:H10"/>
    <mergeCell ref="I10:J10"/>
    <mergeCell ref="A15:H15"/>
    <mergeCell ref="I15:J15"/>
    <mergeCell ref="A4:L4"/>
    <mergeCell ref="K8:L8"/>
    <mergeCell ref="K9:L9"/>
    <mergeCell ref="K18:L18"/>
    <mergeCell ref="K16:L16"/>
    <mergeCell ref="A8:H8"/>
    <mergeCell ref="I8:J8"/>
    <mergeCell ref="A9:H9"/>
    <mergeCell ref="I20:J20"/>
    <mergeCell ref="A18:H18"/>
    <mergeCell ref="I18:J18"/>
    <mergeCell ref="I9:J9"/>
    <mergeCell ref="K21:L21"/>
    <mergeCell ref="A21:H21"/>
    <mergeCell ref="I21:J21"/>
    <mergeCell ref="A16:H16"/>
    <mergeCell ref="A17:H17"/>
    <mergeCell ref="I17:J17"/>
    <mergeCell ref="K17:L17"/>
    <mergeCell ref="K20:L20"/>
    <mergeCell ref="A20:H20"/>
    <mergeCell ref="I16:J16"/>
    <mergeCell ref="K11:L11"/>
    <mergeCell ref="K10:L1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O34"/>
  <sheetViews>
    <sheetView showGridLines="0" workbookViewId="0">
      <selection activeCell="H8" sqref="H8"/>
    </sheetView>
  </sheetViews>
  <sheetFormatPr defaultColWidth="9.109375" defaultRowHeight="13.2"/>
  <cols>
    <col min="1" max="5" width="6.6640625" style="25" customWidth="1"/>
    <col min="6" max="6" width="3.6640625" style="25" customWidth="1"/>
    <col min="7" max="7" width="16.6640625" style="62" customWidth="1"/>
    <col min="8" max="12" width="12.6640625" style="25" customWidth="1"/>
    <col min="13" max="16384" width="9.109375" style="25"/>
  </cols>
  <sheetData>
    <row r="1" spans="1:12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824"/>
    </row>
    <row r="2" spans="1:12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2" ht="21" customHeight="1" thickBot="1">
      <c r="A3" s="24"/>
      <c r="B3" s="24"/>
      <c r="C3" s="24"/>
      <c r="D3" s="24"/>
      <c r="E3" s="24"/>
      <c r="G3" s="25"/>
    </row>
    <row r="4" spans="1:12" s="31" customFormat="1" ht="30.75" customHeight="1" thickBot="1">
      <c r="A4" s="493" t="s">
        <v>245</v>
      </c>
      <c r="B4" s="494"/>
      <c r="C4" s="494"/>
      <c r="D4" s="494"/>
      <c r="E4" s="494"/>
      <c r="F4" s="494"/>
      <c r="G4" s="494"/>
      <c r="H4" s="494"/>
      <c r="I4" s="494"/>
      <c r="J4" s="494"/>
      <c r="K4" s="686"/>
      <c r="L4" s="687"/>
    </row>
    <row r="5" spans="1:12" s="69" customFormat="1" ht="30.7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7"/>
      <c r="L5" s="67"/>
    </row>
    <row r="6" spans="1:12" ht="21.75" customHeight="1" thickBot="1">
      <c r="A6" s="66"/>
      <c r="B6" s="66"/>
      <c r="C6" s="66"/>
      <c r="D6" s="66"/>
      <c r="E6" s="66"/>
      <c r="F6" s="66"/>
      <c r="G6" s="66"/>
      <c r="H6" s="248">
        <v>2015</v>
      </c>
      <c r="I6" s="249">
        <v>2016</v>
      </c>
      <c r="J6" s="125">
        <v>2017</v>
      </c>
      <c r="K6" s="125">
        <v>2018</v>
      </c>
      <c r="L6" s="126">
        <v>2019</v>
      </c>
    </row>
    <row r="7" spans="1:12" ht="27.75" customHeight="1" thickBot="1">
      <c r="A7" s="771" t="s">
        <v>127</v>
      </c>
      <c r="B7" s="530"/>
      <c r="C7" s="530"/>
      <c r="D7" s="530"/>
      <c r="E7" s="530"/>
      <c r="F7" s="819"/>
      <c r="G7" s="819"/>
      <c r="H7" s="819"/>
      <c r="I7" s="819"/>
      <c r="J7" s="819"/>
      <c r="K7" s="819"/>
      <c r="L7" s="823"/>
    </row>
    <row r="8" spans="1:12" ht="15" customHeight="1">
      <c r="A8" s="580" t="s">
        <v>193</v>
      </c>
      <c r="B8" s="581"/>
      <c r="C8" s="581"/>
      <c r="D8" s="581"/>
      <c r="E8" s="581"/>
      <c r="F8" s="581"/>
      <c r="G8" s="127" t="s">
        <v>57</v>
      </c>
      <c r="H8" s="143"/>
      <c r="I8" s="143"/>
      <c r="J8" s="143"/>
      <c r="K8" s="143"/>
      <c r="L8" s="4"/>
    </row>
    <row r="9" spans="1:12" ht="15" customHeight="1">
      <c r="A9" s="553" t="s">
        <v>212</v>
      </c>
      <c r="B9" s="554"/>
      <c r="C9" s="554"/>
      <c r="D9" s="554"/>
      <c r="E9" s="554"/>
      <c r="F9" s="555"/>
      <c r="G9" s="128" t="s">
        <v>58</v>
      </c>
      <c r="H9" s="391"/>
      <c r="I9" s="391"/>
      <c r="J9" s="391"/>
      <c r="K9" s="391"/>
      <c r="L9" s="201"/>
    </row>
    <row r="10" spans="1:12" ht="15" customHeight="1">
      <c r="A10" s="553" t="s">
        <v>189</v>
      </c>
      <c r="B10" s="554"/>
      <c r="C10" s="554"/>
      <c r="D10" s="554"/>
      <c r="E10" s="554"/>
      <c r="F10" s="555"/>
      <c r="G10" s="165" t="s">
        <v>59</v>
      </c>
      <c r="H10" s="166"/>
      <c r="I10" s="166"/>
      <c r="J10" s="166"/>
      <c r="K10" s="166"/>
      <c r="L10" s="167"/>
    </row>
    <row r="11" spans="1:12" ht="15" customHeight="1">
      <c r="A11" s="553" t="s">
        <v>190</v>
      </c>
      <c r="B11" s="554"/>
      <c r="C11" s="554"/>
      <c r="D11" s="554"/>
      <c r="E11" s="554"/>
      <c r="F11" s="555"/>
      <c r="G11" s="165" t="s">
        <v>60</v>
      </c>
      <c r="H11" s="166"/>
      <c r="I11" s="166"/>
      <c r="J11" s="166"/>
      <c r="K11" s="166"/>
      <c r="L11" s="167"/>
    </row>
    <row r="12" spans="1:12" ht="15" customHeight="1" thickBot="1">
      <c r="A12" s="550" t="s">
        <v>129</v>
      </c>
      <c r="B12" s="551"/>
      <c r="C12" s="551"/>
      <c r="D12" s="551"/>
      <c r="E12" s="551"/>
      <c r="F12" s="551"/>
      <c r="G12" s="129" t="s">
        <v>148</v>
      </c>
      <c r="H12" s="390">
        <f>+H8+H9+H10+H11</f>
        <v>0</v>
      </c>
      <c r="I12" s="390">
        <f>+I8+I9+I10+I11</f>
        <v>0</v>
      </c>
      <c r="J12" s="390">
        <f>+J8+J9+J10+J11</f>
        <v>0</v>
      </c>
      <c r="K12" s="390">
        <f>+K8+K9+K10+K11</f>
        <v>0</v>
      </c>
      <c r="L12" s="398">
        <f>+L8+L9+L10+L11</f>
        <v>0</v>
      </c>
    </row>
    <row r="13" spans="1:12" ht="27.75" customHeight="1" thickBot="1">
      <c r="A13" s="771" t="s">
        <v>128</v>
      </c>
      <c r="B13" s="530"/>
      <c r="C13" s="530"/>
      <c r="D13" s="530"/>
      <c r="E13" s="530"/>
      <c r="F13" s="819"/>
      <c r="G13" s="819"/>
      <c r="H13" s="819"/>
      <c r="I13" s="819"/>
      <c r="J13" s="819"/>
      <c r="K13" s="819"/>
      <c r="L13" s="823"/>
    </row>
    <row r="14" spans="1:12" ht="15" customHeight="1">
      <c r="A14" s="503" t="s">
        <v>335</v>
      </c>
      <c r="B14" s="504"/>
      <c r="C14" s="504"/>
      <c r="D14" s="504"/>
      <c r="E14" s="504"/>
      <c r="F14" s="504"/>
      <c r="G14" s="130" t="s">
        <v>62</v>
      </c>
      <c r="H14" s="143"/>
      <c r="I14" s="143"/>
      <c r="J14" s="143"/>
      <c r="K14" s="143"/>
      <c r="L14" s="4"/>
    </row>
    <row r="15" spans="1:12" ht="15" customHeight="1">
      <c r="A15" s="474" t="s">
        <v>130</v>
      </c>
      <c r="B15" s="475"/>
      <c r="C15" s="475"/>
      <c r="D15" s="475"/>
      <c r="E15" s="475"/>
      <c r="F15" s="475"/>
      <c r="G15" s="128" t="s">
        <v>95</v>
      </c>
      <c r="H15" s="3"/>
      <c r="I15" s="3"/>
      <c r="J15" s="3"/>
      <c r="K15" s="3"/>
      <c r="L15" s="201"/>
    </row>
    <row r="16" spans="1:12" ht="15" customHeight="1">
      <c r="A16" s="825" t="s">
        <v>134</v>
      </c>
      <c r="B16" s="826"/>
      <c r="C16" s="826"/>
      <c r="D16" s="826"/>
      <c r="E16" s="826"/>
      <c r="F16" s="826"/>
      <c r="G16" s="826"/>
      <c r="H16" s="826"/>
      <c r="I16" s="826"/>
      <c r="J16" s="826"/>
      <c r="K16" s="826"/>
      <c r="L16" s="827"/>
    </row>
    <row r="17" spans="1:15" ht="15" customHeight="1">
      <c r="A17" s="834" t="s">
        <v>200</v>
      </c>
      <c r="B17" s="835"/>
      <c r="C17" s="835"/>
      <c r="D17" s="835"/>
      <c r="E17" s="835"/>
      <c r="F17" s="835"/>
      <c r="G17" s="828"/>
      <c r="H17" s="244"/>
      <c r="I17" s="244"/>
      <c r="J17" s="244"/>
      <c r="K17" s="244"/>
      <c r="L17" s="243"/>
    </row>
    <row r="18" spans="1:15" ht="15" customHeight="1">
      <c r="A18" s="834" t="s">
        <v>194</v>
      </c>
      <c r="B18" s="835"/>
      <c r="C18" s="835"/>
      <c r="D18" s="835"/>
      <c r="E18" s="835"/>
      <c r="F18" s="835"/>
      <c r="G18" s="829"/>
      <c r="H18" s="244"/>
      <c r="I18" s="244"/>
      <c r="J18" s="244"/>
      <c r="K18" s="244"/>
      <c r="L18" s="243"/>
    </row>
    <row r="19" spans="1:15" ht="15" customHeight="1">
      <c r="A19" s="834" t="s">
        <v>201</v>
      </c>
      <c r="B19" s="835"/>
      <c r="C19" s="835"/>
      <c r="D19" s="835"/>
      <c r="E19" s="835"/>
      <c r="F19" s="835"/>
      <c r="G19" s="830"/>
      <c r="H19" s="244"/>
      <c r="I19" s="244"/>
      <c r="J19" s="244"/>
      <c r="K19" s="244"/>
      <c r="L19" s="243"/>
    </row>
    <row r="20" spans="1:15" ht="15" customHeight="1">
      <c r="A20" s="831" t="s">
        <v>213</v>
      </c>
      <c r="B20" s="832"/>
      <c r="C20" s="832"/>
      <c r="D20" s="832"/>
      <c r="E20" s="832"/>
      <c r="F20" s="833"/>
      <c r="G20" s="128" t="s">
        <v>63</v>
      </c>
      <c r="H20" s="197"/>
      <c r="I20" s="197"/>
      <c r="J20" s="197"/>
      <c r="K20" s="197"/>
      <c r="L20" s="201"/>
    </row>
    <row r="21" spans="1:15" ht="15" customHeight="1">
      <c r="A21" s="474" t="s">
        <v>55</v>
      </c>
      <c r="B21" s="475"/>
      <c r="C21" s="475"/>
      <c r="D21" s="475"/>
      <c r="E21" s="475"/>
      <c r="F21" s="475"/>
      <c r="G21" s="128" t="s">
        <v>124</v>
      </c>
      <c r="H21" s="3"/>
      <c r="I21" s="3"/>
      <c r="J21" s="3"/>
      <c r="K21" s="3"/>
      <c r="L21" s="201"/>
      <c r="O21" s="168"/>
    </row>
    <row r="22" spans="1:15" ht="15" customHeight="1">
      <c r="A22" s="474" t="s">
        <v>191</v>
      </c>
      <c r="B22" s="475"/>
      <c r="C22" s="475"/>
      <c r="D22" s="475"/>
      <c r="E22" s="475"/>
      <c r="F22" s="475"/>
      <c r="G22" s="225" t="s">
        <v>115</v>
      </c>
      <c r="H22" s="162"/>
      <c r="I22" s="162"/>
      <c r="J22" s="162"/>
      <c r="K22" s="162"/>
      <c r="L22" s="167"/>
      <c r="O22" s="168"/>
    </row>
    <row r="23" spans="1:15" ht="15" customHeight="1">
      <c r="A23" s="553" t="s">
        <v>163</v>
      </c>
      <c r="B23" s="554"/>
      <c r="C23" s="554"/>
      <c r="D23" s="554"/>
      <c r="E23" s="554"/>
      <c r="F23" s="555"/>
      <c r="G23" s="225" t="s">
        <v>106</v>
      </c>
      <c r="H23" s="162"/>
      <c r="I23" s="162"/>
      <c r="J23" s="162"/>
      <c r="K23" s="162"/>
      <c r="L23" s="167"/>
      <c r="O23" s="168"/>
    </row>
    <row r="24" spans="1:15" ht="15" customHeight="1" thickBot="1">
      <c r="A24" s="488" t="s">
        <v>56</v>
      </c>
      <c r="B24" s="489"/>
      <c r="C24" s="489"/>
      <c r="D24" s="489"/>
      <c r="E24" s="489"/>
      <c r="F24" s="489"/>
      <c r="G24" s="129" t="s">
        <v>166</v>
      </c>
      <c r="H24" s="183">
        <f>+H14+H15+H20+H21+H22+H23</f>
        <v>0</v>
      </c>
      <c r="I24" s="183">
        <f>+I14+I15+I20+I21+I22+I23</f>
        <v>0</v>
      </c>
      <c r="J24" s="183">
        <f>+J14+J15+J20+J21+J22+J23</f>
        <v>0</v>
      </c>
      <c r="K24" s="183">
        <f>+K14+K15+K20+K21+K22+K23</f>
        <v>0</v>
      </c>
      <c r="L24" s="82">
        <f>+L14+L15+L20+L21+L22+L23</f>
        <v>0</v>
      </c>
    </row>
    <row r="25" spans="1:15" s="124" customFormat="1" ht="15" customHeight="1">
      <c r="A25" s="270"/>
      <c r="B25" s="270"/>
      <c r="C25" s="270"/>
      <c r="D25" s="270"/>
      <c r="E25" s="270"/>
      <c r="F25" s="270"/>
      <c r="G25" s="271"/>
      <c r="H25" s="272"/>
      <c r="I25" s="272"/>
      <c r="J25" s="272"/>
      <c r="K25" s="272"/>
      <c r="L25" s="272"/>
    </row>
    <row r="26" spans="1:15" ht="16.5" customHeight="1" thickBot="1">
      <c r="A26" s="771" t="s">
        <v>105</v>
      </c>
      <c r="B26" s="530"/>
      <c r="C26" s="530"/>
      <c r="D26" s="530"/>
      <c r="E26" s="530"/>
      <c r="F26" s="819"/>
      <c r="G26" s="819"/>
      <c r="H26" s="819"/>
      <c r="I26" s="819"/>
      <c r="J26" s="819"/>
      <c r="K26" s="819"/>
      <c r="L26" s="823"/>
    </row>
    <row r="27" spans="1:15" ht="15" customHeight="1">
      <c r="A27" s="503" t="s">
        <v>139</v>
      </c>
      <c r="B27" s="504"/>
      <c r="C27" s="504"/>
      <c r="D27" s="504"/>
      <c r="E27" s="504"/>
      <c r="F27" s="504"/>
      <c r="G27" s="127" t="s">
        <v>126</v>
      </c>
      <c r="H27" s="143"/>
      <c r="I27" s="143"/>
      <c r="J27" s="143"/>
      <c r="K27" s="143"/>
      <c r="L27" s="4"/>
    </row>
    <row r="28" spans="1:15" ht="15" customHeight="1" thickBot="1">
      <c r="A28" s="523" t="s">
        <v>195</v>
      </c>
      <c r="B28" s="762"/>
      <c r="C28" s="762"/>
      <c r="D28" s="762"/>
      <c r="E28" s="762"/>
      <c r="F28" s="762"/>
      <c r="G28" s="129" t="s">
        <v>167</v>
      </c>
      <c r="H28" s="228" t="str">
        <f>IF(H27&lt;&gt;0,(H12-H24)/H27,"")</f>
        <v/>
      </c>
      <c r="I28" s="228" t="str">
        <f>IF(I27&lt;&gt;0,(I12-I24)/I27,"")</f>
        <v/>
      </c>
      <c r="J28" s="228" t="str">
        <f>IF(J27&lt;&gt;0,(J12-J24)/J27,"")</f>
        <v/>
      </c>
      <c r="K28" s="228" t="str">
        <f>IF(K27&lt;&gt;0,(K12-K24)/K27,"")</f>
        <v/>
      </c>
      <c r="L28" s="229" t="str">
        <f>IF(L27&lt;&gt;0,(L12-L24)/L27,"")</f>
        <v/>
      </c>
    </row>
    <row r="29" spans="1:15" ht="27" customHeight="1" thickBot="1">
      <c r="A29" s="761" t="s">
        <v>284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5"/>
    </row>
    <row r="30" spans="1:15" ht="15" customHeight="1">
      <c r="A30" s="580" t="s">
        <v>246</v>
      </c>
      <c r="B30" s="581"/>
      <c r="C30" s="581"/>
      <c r="D30" s="581"/>
      <c r="E30" s="581"/>
      <c r="F30" s="582"/>
      <c r="G30" s="127" t="s">
        <v>149</v>
      </c>
      <c r="H30" s="143"/>
      <c r="I30" s="143"/>
      <c r="J30" s="143"/>
      <c r="K30" s="143"/>
      <c r="L30" s="208"/>
    </row>
    <row r="31" spans="1:15" ht="15" customHeight="1" thickBot="1">
      <c r="A31" s="820" t="s">
        <v>247</v>
      </c>
      <c r="B31" s="821"/>
      <c r="C31" s="821"/>
      <c r="D31" s="821"/>
      <c r="E31" s="821"/>
      <c r="F31" s="822"/>
      <c r="G31" s="129" t="s">
        <v>150</v>
      </c>
      <c r="H31" s="397"/>
      <c r="I31" s="397"/>
      <c r="J31" s="397"/>
      <c r="K31" s="397"/>
      <c r="L31" s="289"/>
    </row>
    <row r="32" spans="1:15" ht="27" customHeight="1" thickBot="1">
      <c r="A32" s="771" t="s">
        <v>248</v>
      </c>
      <c r="B32" s="530"/>
      <c r="C32" s="530"/>
      <c r="D32" s="530"/>
      <c r="E32" s="530"/>
      <c r="F32" s="819"/>
      <c r="G32" s="819"/>
      <c r="H32" s="819"/>
      <c r="I32" s="819"/>
      <c r="J32" s="819"/>
      <c r="K32" s="819"/>
      <c r="L32" s="823"/>
    </row>
    <row r="33" spans="1:12" ht="15" customHeight="1">
      <c r="A33" s="503" t="s">
        <v>139</v>
      </c>
      <c r="B33" s="504"/>
      <c r="C33" s="504"/>
      <c r="D33" s="504"/>
      <c r="E33" s="504"/>
      <c r="F33" s="504"/>
      <c r="G33" s="127" t="s">
        <v>164</v>
      </c>
      <c r="H33" s="143"/>
      <c r="I33" s="143"/>
      <c r="J33" s="143"/>
      <c r="K33" s="143"/>
      <c r="L33" s="208"/>
    </row>
    <row r="34" spans="1:12" ht="15" customHeight="1" thickBot="1">
      <c r="A34" s="523" t="s">
        <v>195</v>
      </c>
      <c r="B34" s="762"/>
      <c r="C34" s="762"/>
      <c r="D34" s="762"/>
      <c r="E34" s="762"/>
      <c r="F34" s="762"/>
      <c r="G34" s="129" t="s">
        <v>261</v>
      </c>
      <c r="H34" s="255" t="str">
        <f>IF(H33&lt;&gt;0,(H12-H24-H10-H11+H22+H23+H30-H31)/H33,"")</f>
        <v/>
      </c>
      <c r="I34" s="255" t="str">
        <f t="shared" ref="I34:L34" si="0">IF(I33&lt;&gt;0,(I12-I24-I10-I11+I22+I23+I30-I31)/I33,"")</f>
        <v/>
      </c>
      <c r="J34" s="255" t="str">
        <f t="shared" si="0"/>
        <v/>
      </c>
      <c r="K34" s="255" t="str">
        <f t="shared" si="0"/>
        <v/>
      </c>
      <c r="L34" s="256" t="str">
        <f t="shared" si="0"/>
        <v/>
      </c>
    </row>
  </sheetData>
  <sheetProtection algorithmName="SHA-512" hashValue="8hpLlCE7byCs2z6YQBsC+B4HZHX+GWuVRD5lYdOMWJUEq9jJ12rRBueJnyrhuzOkso3GCPwut+aCsaOJUt2hXg==" saltValue="BJpE8ABBTeimJrUPOEp1lA==" spinCount="100000" sheet="1" objects="1" scenarios="1" selectLockedCells="1"/>
  <mergeCells count="30">
    <mergeCell ref="A31:F31"/>
    <mergeCell ref="A32:L32"/>
    <mergeCell ref="A33:F33"/>
    <mergeCell ref="A34:F34"/>
    <mergeCell ref="A26:L26"/>
    <mergeCell ref="A27:F27"/>
    <mergeCell ref="A28:F28"/>
    <mergeCell ref="A29:L29"/>
    <mergeCell ref="A30:F30"/>
    <mergeCell ref="A19:F19"/>
    <mergeCell ref="A17:F17"/>
    <mergeCell ref="A18:F18"/>
    <mergeCell ref="A23:F23"/>
    <mergeCell ref="A24:F24"/>
    <mergeCell ref="A16:L16"/>
    <mergeCell ref="G17:G19"/>
    <mergeCell ref="A10:F10"/>
    <mergeCell ref="A22:F22"/>
    <mergeCell ref="A1:L1"/>
    <mergeCell ref="A4:L4"/>
    <mergeCell ref="A7:L7"/>
    <mergeCell ref="A8:F8"/>
    <mergeCell ref="A9:F9"/>
    <mergeCell ref="A12:F12"/>
    <mergeCell ref="A13:L13"/>
    <mergeCell ref="A14:F14"/>
    <mergeCell ref="A15:F15"/>
    <mergeCell ref="A20:F20"/>
    <mergeCell ref="A21:F21"/>
    <mergeCell ref="A11:F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8"/>
  <sheetViews>
    <sheetView showGridLines="0" workbookViewId="0">
      <selection activeCell="J6" sqref="J6:K6"/>
    </sheetView>
  </sheetViews>
  <sheetFormatPr defaultColWidth="9.109375" defaultRowHeight="13.2"/>
  <cols>
    <col min="1" max="4" width="8.6640625" style="25" customWidth="1"/>
    <col min="5" max="9" width="8.33203125" style="25" customWidth="1"/>
    <col min="10" max="11" width="9.6640625" style="25" customWidth="1"/>
    <col min="12" max="16384" width="9.109375" style="25"/>
  </cols>
  <sheetData>
    <row r="1" spans="1:12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824"/>
    </row>
    <row r="2" spans="1:12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2" ht="21" customHeight="1" thickBot="1">
      <c r="A3" s="24"/>
      <c r="B3" s="24"/>
      <c r="C3" s="24"/>
      <c r="D3" s="24"/>
      <c r="E3" s="24"/>
    </row>
    <row r="4" spans="1:12" s="31" customFormat="1" ht="30.75" customHeight="1" thickBot="1">
      <c r="A4" s="493" t="s">
        <v>252</v>
      </c>
      <c r="B4" s="494"/>
      <c r="C4" s="494"/>
      <c r="D4" s="494"/>
      <c r="E4" s="494"/>
      <c r="F4" s="494"/>
      <c r="G4" s="494"/>
      <c r="H4" s="494"/>
      <c r="I4" s="494"/>
      <c r="J4" s="686"/>
      <c r="K4" s="687"/>
      <c r="L4" s="32"/>
    </row>
    <row r="5" spans="1:12" s="69" customFormat="1" ht="30.75" customHeight="1" thickBot="1">
      <c r="A5" s="66"/>
      <c r="B5" s="66"/>
      <c r="C5" s="66"/>
      <c r="D5" s="66"/>
      <c r="E5" s="66"/>
      <c r="F5" s="66"/>
      <c r="G5" s="66"/>
      <c r="H5" s="66"/>
      <c r="I5" s="66"/>
      <c r="J5" s="67"/>
      <c r="K5" s="67"/>
    </row>
    <row r="6" spans="1:12" ht="19.5" customHeight="1">
      <c r="A6" s="503" t="s">
        <v>263</v>
      </c>
      <c r="B6" s="504"/>
      <c r="C6" s="504"/>
      <c r="D6" s="504"/>
      <c r="E6" s="504"/>
      <c r="F6" s="504"/>
      <c r="G6" s="504"/>
      <c r="H6" s="504"/>
      <c r="I6" s="504"/>
      <c r="J6" s="850"/>
      <c r="K6" s="851"/>
    </row>
    <row r="7" spans="1:12" ht="18" customHeight="1">
      <c r="A7" s="852" t="s">
        <v>96</v>
      </c>
      <c r="B7" s="853"/>
      <c r="C7" s="853"/>
      <c r="D7" s="853"/>
      <c r="E7" s="853"/>
      <c r="F7" s="853"/>
      <c r="G7" s="853"/>
      <c r="H7" s="853"/>
      <c r="I7" s="853"/>
      <c r="J7" s="135"/>
      <c r="K7" s="136"/>
    </row>
    <row r="8" spans="1:12" ht="19.5" customHeight="1">
      <c r="A8" s="854" t="s">
        <v>97</v>
      </c>
      <c r="B8" s="855"/>
      <c r="C8" s="855"/>
      <c r="D8" s="855"/>
      <c r="E8" s="855"/>
      <c r="F8" s="855"/>
      <c r="G8" s="855"/>
      <c r="H8" s="855"/>
      <c r="I8" s="855"/>
      <c r="J8" s="840"/>
      <c r="K8" s="841"/>
    </row>
    <row r="9" spans="1:12" ht="19.5" customHeight="1" thickBot="1">
      <c r="A9" s="856" t="s">
        <v>98</v>
      </c>
      <c r="B9" s="857"/>
      <c r="C9" s="857"/>
      <c r="D9" s="857"/>
      <c r="E9" s="857"/>
      <c r="F9" s="857"/>
      <c r="G9" s="857"/>
      <c r="H9" s="857"/>
      <c r="I9" s="857"/>
      <c r="J9" s="848"/>
      <c r="K9" s="849"/>
    </row>
    <row r="10" spans="1:12" ht="4.5" customHeight="1" thickBo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2" ht="19.5" customHeight="1" thickBot="1">
      <c r="A11" s="836" t="s">
        <v>262</v>
      </c>
      <c r="B11" s="837"/>
      <c r="C11" s="837"/>
      <c r="D11" s="837"/>
      <c r="E11" s="837"/>
      <c r="F11" s="837"/>
      <c r="G11" s="837"/>
      <c r="H11" s="837"/>
      <c r="I11" s="837"/>
      <c r="J11" s="838"/>
      <c r="K11" s="839"/>
    </row>
    <row r="13" spans="1:12" ht="13.8" thickBot="1"/>
    <row r="14" spans="1:12" ht="19.5" customHeight="1">
      <c r="A14" s="503" t="s">
        <v>257</v>
      </c>
      <c r="B14" s="504"/>
      <c r="C14" s="504"/>
      <c r="D14" s="504"/>
      <c r="E14" s="504"/>
      <c r="F14" s="504"/>
      <c r="G14" s="504"/>
      <c r="H14" s="504"/>
      <c r="I14" s="504"/>
      <c r="J14" s="846"/>
      <c r="K14" s="847"/>
    </row>
    <row r="15" spans="1:12" ht="19.5" customHeight="1">
      <c r="A15" s="474" t="s">
        <v>116</v>
      </c>
      <c r="B15" s="475"/>
      <c r="C15" s="475"/>
      <c r="D15" s="475"/>
      <c r="E15" s="475"/>
      <c r="F15" s="475"/>
      <c r="G15" s="475"/>
      <c r="H15" s="475"/>
      <c r="I15" s="475"/>
      <c r="J15" s="840"/>
      <c r="K15" s="841"/>
    </row>
    <row r="16" spans="1:12" ht="4.5" customHeight="1">
      <c r="A16" s="137"/>
      <c r="B16" s="71"/>
      <c r="C16" s="71"/>
      <c r="D16" s="71"/>
      <c r="E16" s="71"/>
      <c r="F16" s="71"/>
      <c r="G16" s="71"/>
      <c r="H16" s="71"/>
      <c r="I16" s="71"/>
      <c r="J16" s="71"/>
      <c r="K16" s="138"/>
    </row>
    <row r="17" spans="1:11" ht="19.5" customHeight="1">
      <c r="A17" s="474" t="s">
        <v>104</v>
      </c>
      <c r="B17" s="475"/>
      <c r="C17" s="475"/>
      <c r="D17" s="475"/>
      <c r="E17" s="475"/>
      <c r="F17" s="475"/>
      <c r="G17" s="475"/>
      <c r="H17" s="475"/>
      <c r="I17" s="475"/>
      <c r="J17" s="844"/>
      <c r="K17" s="845"/>
    </row>
    <row r="18" spans="1:11" ht="19.5" customHeight="1" thickBot="1">
      <c r="A18" s="523" t="s">
        <v>99</v>
      </c>
      <c r="B18" s="762"/>
      <c r="C18" s="762"/>
      <c r="D18" s="762"/>
      <c r="E18" s="762"/>
      <c r="F18" s="762"/>
      <c r="G18" s="762"/>
      <c r="H18" s="762"/>
      <c r="I18" s="762"/>
      <c r="J18" s="842"/>
      <c r="K18" s="843"/>
    </row>
  </sheetData>
  <sheetProtection algorithmName="SHA-512" hashValue="qDPNzL4ixYV1xd6JMxl0zGWhvKnpvISA390oqCsRob+C0onRpPurzvy5+yutHLMGhgEEblkqGT9oI8aQCLB31Q==" saltValue="CXQWLE4skfH44xIhf7lh+A==" spinCount="100000" sheet="1" objects="1" scenarios="1" selectLockedCells="1"/>
  <mergeCells count="19">
    <mergeCell ref="A1:K1"/>
    <mergeCell ref="A4:K4"/>
    <mergeCell ref="J9:K9"/>
    <mergeCell ref="A6:I6"/>
    <mergeCell ref="J6:K6"/>
    <mergeCell ref="A7:I7"/>
    <mergeCell ref="A8:I8"/>
    <mergeCell ref="A9:I9"/>
    <mergeCell ref="J8:K8"/>
    <mergeCell ref="A11:I11"/>
    <mergeCell ref="J11:K11"/>
    <mergeCell ref="A15:I15"/>
    <mergeCell ref="J15:K15"/>
    <mergeCell ref="A18:I18"/>
    <mergeCell ref="J18:K18"/>
    <mergeCell ref="A17:I17"/>
    <mergeCell ref="J17:K17"/>
    <mergeCell ref="A14:I14"/>
    <mergeCell ref="J14:K1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FW102"/>
  <sheetViews>
    <sheetView showGridLines="0" zoomScaleNormal="100" workbookViewId="0">
      <selection activeCell="H10" sqref="H10"/>
    </sheetView>
  </sheetViews>
  <sheetFormatPr defaultColWidth="9.109375" defaultRowHeight="13.2"/>
  <cols>
    <col min="1" max="1" width="11.6640625" style="25" customWidth="1"/>
    <col min="2" max="7" width="9" style="25" customWidth="1"/>
    <col min="8" max="8" width="14.6640625" style="25" customWidth="1"/>
    <col min="9" max="10" width="14.6640625" style="124" customWidth="1"/>
    <col min="11" max="13" width="14.6640625" style="25" customWidth="1"/>
    <col min="14" max="14" width="9.109375" style="174"/>
    <col min="15" max="16384" width="9.109375" style="25"/>
  </cols>
  <sheetData>
    <row r="1" spans="1:855" s="23" customFormat="1" ht="24" customHeight="1">
      <c r="A1" s="496" t="s">
        <v>64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174"/>
    </row>
    <row r="2" spans="1:855" s="23" customFormat="1" ht="21" customHeight="1">
      <c r="A2" s="198"/>
      <c r="B2" s="198"/>
      <c r="C2" s="198"/>
      <c r="D2" s="198"/>
      <c r="E2" s="198"/>
      <c r="F2" s="198"/>
      <c r="G2" s="198"/>
      <c r="H2" s="198"/>
      <c r="I2" s="181"/>
      <c r="J2" s="181"/>
      <c r="K2" s="198"/>
      <c r="L2" s="198"/>
      <c r="N2" s="174"/>
    </row>
    <row r="3" spans="1:855" ht="21" customHeight="1" thickBot="1">
      <c r="A3" s="24"/>
      <c r="B3" s="24"/>
      <c r="C3" s="24"/>
      <c r="D3" s="24"/>
      <c r="E3" s="24"/>
    </row>
    <row r="4" spans="1:855" s="31" customFormat="1" ht="30.75" customHeight="1" thickBot="1">
      <c r="A4" s="493" t="s">
        <v>265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5"/>
      <c r="N4" s="177"/>
    </row>
    <row r="5" spans="1:855" s="31" customFormat="1" ht="30.75" customHeight="1" thickBot="1">
      <c r="A5" s="199"/>
      <c r="B5" s="199"/>
      <c r="C5" s="199"/>
      <c r="D5" s="199"/>
      <c r="E5" s="199"/>
      <c r="F5" s="199"/>
      <c r="G5" s="199"/>
      <c r="H5" s="199"/>
      <c r="I5" s="202"/>
      <c r="J5" s="202"/>
      <c r="K5" s="202"/>
      <c r="L5" s="202"/>
      <c r="M5" s="241"/>
      <c r="N5" s="173"/>
    </row>
    <row r="6" spans="1:855" s="31" customFormat="1" ht="21.75" customHeight="1" thickBot="1">
      <c r="A6" s="203"/>
      <c r="B6" s="203"/>
      <c r="C6" s="203"/>
      <c r="D6" s="204"/>
      <c r="E6" s="204"/>
      <c r="F6" s="204"/>
      <c r="G6" s="356"/>
      <c r="H6" s="486">
        <v>2018</v>
      </c>
      <c r="I6" s="487"/>
      <c r="J6" s="487"/>
      <c r="K6" s="481">
        <v>2019</v>
      </c>
      <c r="L6" s="481"/>
      <c r="M6" s="482"/>
      <c r="N6" s="177"/>
    </row>
    <row r="7" spans="1:855" s="31" customFormat="1" ht="6.75" customHeight="1" thickBot="1">
      <c r="A7" s="521"/>
      <c r="B7" s="521"/>
      <c r="C7" s="521"/>
      <c r="D7" s="521"/>
      <c r="E7" s="521"/>
      <c r="F7" s="522"/>
      <c r="G7" s="205"/>
      <c r="H7" s="205"/>
      <c r="I7" s="205"/>
      <c r="J7" s="205"/>
      <c r="K7" s="206"/>
      <c r="L7" s="206"/>
      <c r="M7" s="68"/>
      <c r="N7" s="173"/>
    </row>
    <row r="8" spans="1:855" s="31" customFormat="1" ht="30.75" customHeight="1" thickBot="1">
      <c r="A8" s="355"/>
      <c r="B8" s="355"/>
      <c r="C8" s="355"/>
      <c r="D8" s="355"/>
      <c r="E8" s="355"/>
      <c r="F8" s="355"/>
      <c r="G8" s="355"/>
      <c r="H8" s="354" t="s">
        <v>287</v>
      </c>
      <c r="I8" s="78" t="s">
        <v>288</v>
      </c>
      <c r="J8" s="78" t="s">
        <v>27</v>
      </c>
      <c r="K8" s="78" t="s">
        <v>287</v>
      </c>
      <c r="L8" s="78" t="s">
        <v>288</v>
      </c>
      <c r="M8" s="269" t="s">
        <v>27</v>
      </c>
      <c r="N8" s="177"/>
    </row>
    <row r="9" spans="1:855" s="31" customFormat="1" ht="15" customHeight="1" thickBot="1">
      <c r="A9" s="530" t="s">
        <v>253</v>
      </c>
      <c r="B9" s="530"/>
      <c r="C9" s="530"/>
      <c r="D9" s="530"/>
      <c r="E9" s="530"/>
      <c r="F9" s="530"/>
      <c r="G9" s="531"/>
      <c r="H9" s="80"/>
      <c r="I9" s="80"/>
      <c r="J9" s="80"/>
      <c r="K9" s="207"/>
      <c r="L9" s="207"/>
      <c r="M9" s="358"/>
      <c r="N9" s="173"/>
    </row>
    <row r="10" spans="1:855" s="169" customFormat="1" ht="15" customHeight="1">
      <c r="A10" s="503" t="s">
        <v>14</v>
      </c>
      <c r="B10" s="504"/>
      <c r="C10" s="504"/>
      <c r="D10" s="504"/>
      <c r="E10" s="504"/>
      <c r="F10" s="504"/>
      <c r="G10" s="504"/>
      <c r="H10" s="392"/>
      <c r="I10" s="392"/>
      <c r="J10" s="368">
        <f>H10+I10</f>
        <v>0</v>
      </c>
      <c r="K10" s="392"/>
      <c r="L10" s="392"/>
      <c r="M10" s="369">
        <f>K10+L10</f>
        <v>0</v>
      </c>
      <c r="N10" s="357"/>
      <c r="R10" s="179"/>
    </row>
    <row r="11" spans="1:855" s="31" customFormat="1" ht="15" customHeight="1">
      <c r="A11" s="474" t="s">
        <v>26</v>
      </c>
      <c r="B11" s="475"/>
      <c r="C11" s="475"/>
      <c r="D11" s="475"/>
      <c r="E11" s="475"/>
      <c r="F11" s="475"/>
      <c r="G11" s="475"/>
      <c r="H11" s="391"/>
      <c r="I11" s="391"/>
      <c r="J11" s="209">
        <f t="shared" ref="J11:J23" si="0">H11+I11</f>
        <v>0</v>
      </c>
      <c r="K11" s="391"/>
      <c r="L11" s="391"/>
      <c r="M11" s="282">
        <f t="shared" ref="M11:M23" si="1">K11+L11</f>
        <v>0</v>
      </c>
      <c r="N11" s="177"/>
      <c r="R11" s="179"/>
    </row>
    <row r="12" spans="1:855" s="31" customFormat="1" ht="15" customHeight="1">
      <c r="A12" s="501" t="s">
        <v>155</v>
      </c>
      <c r="B12" s="502"/>
      <c r="C12" s="502"/>
      <c r="D12" s="502"/>
      <c r="E12" s="502"/>
      <c r="F12" s="502"/>
      <c r="G12" s="502"/>
      <c r="H12" s="391"/>
      <c r="I12" s="391"/>
      <c r="J12" s="209">
        <f t="shared" si="0"/>
        <v>0</v>
      </c>
      <c r="K12" s="391"/>
      <c r="L12" s="391"/>
      <c r="M12" s="282">
        <f t="shared" si="1"/>
        <v>0</v>
      </c>
      <c r="N12" s="177"/>
      <c r="Q12" s="180"/>
      <c r="R12" s="179"/>
      <c r="S12" s="32"/>
    </row>
    <row r="13" spans="1:855" s="31" customFormat="1" ht="15" customHeight="1">
      <c r="A13" s="501" t="s">
        <v>156</v>
      </c>
      <c r="B13" s="502"/>
      <c r="C13" s="502"/>
      <c r="D13" s="502"/>
      <c r="E13" s="502"/>
      <c r="F13" s="502"/>
      <c r="G13" s="502"/>
      <c r="H13" s="391"/>
      <c r="I13" s="391"/>
      <c r="J13" s="209">
        <f t="shared" si="0"/>
        <v>0</v>
      </c>
      <c r="K13" s="391"/>
      <c r="L13" s="391"/>
      <c r="M13" s="282">
        <f t="shared" si="1"/>
        <v>0</v>
      </c>
      <c r="N13" s="177"/>
      <c r="R13" s="179"/>
    </row>
    <row r="14" spans="1:855" s="31" customFormat="1" ht="15" customHeight="1">
      <c r="A14" s="474" t="s">
        <v>15</v>
      </c>
      <c r="B14" s="475"/>
      <c r="C14" s="475"/>
      <c r="D14" s="475"/>
      <c r="E14" s="475"/>
      <c r="F14" s="475"/>
      <c r="G14" s="475"/>
      <c r="H14" s="391"/>
      <c r="I14" s="391"/>
      <c r="J14" s="209">
        <f t="shared" si="0"/>
        <v>0</v>
      </c>
      <c r="K14" s="391"/>
      <c r="L14" s="391"/>
      <c r="M14" s="282">
        <f t="shared" si="1"/>
        <v>0</v>
      </c>
      <c r="N14" s="177"/>
    </row>
    <row r="15" spans="1:855" s="170" customFormat="1" ht="15" customHeight="1">
      <c r="A15" s="501" t="s">
        <v>151</v>
      </c>
      <c r="B15" s="502"/>
      <c r="C15" s="502"/>
      <c r="D15" s="502"/>
      <c r="E15" s="502"/>
      <c r="F15" s="502"/>
      <c r="G15" s="502"/>
      <c r="H15" s="391"/>
      <c r="I15" s="391"/>
      <c r="J15" s="209">
        <f t="shared" si="0"/>
        <v>0</v>
      </c>
      <c r="K15" s="391"/>
      <c r="L15" s="391"/>
      <c r="M15" s="282">
        <f t="shared" si="1"/>
        <v>0</v>
      </c>
      <c r="N15" s="357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  <c r="IW15" s="169"/>
      <c r="IX15" s="169"/>
      <c r="IY15" s="169"/>
      <c r="IZ15" s="169"/>
      <c r="JA15" s="169"/>
      <c r="JB15" s="169"/>
      <c r="JC15" s="169"/>
      <c r="JD15" s="169"/>
      <c r="JE15" s="169"/>
      <c r="JF15" s="169"/>
      <c r="JG15" s="169"/>
      <c r="JH15" s="169"/>
      <c r="JI15" s="169"/>
      <c r="JJ15" s="169"/>
      <c r="JK15" s="169"/>
      <c r="JL15" s="169"/>
      <c r="JM15" s="169"/>
      <c r="JN15" s="169"/>
      <c r="JO15" s="169"/>
      <c r="JP15" s="169"/>
      <c r="JQ15" s="169"/>
      <c r="JR15" s="169"/>
      <c r="JS15" s="169"/>
      <c r="JT15" s="169"/>
      <c r="JU15" s="169"/>
      <c r="JV15" s="169"/>
      <c r="JW15" s="169"/>
      <c r="JX15" s="169"/>
      <c r="JY15" s="169"/>
      <c r="JZ15" s="169"/>
      <c r="KA15" s="169"/>
      <c r="KB15" s="169"/>
      <c r="KC15" s="169"/>
      <c r="KD15" s="169"/>
      <c r="KE15" s="169"/>
      <c r="KF15" s="169"/>
      <c r="KG15" s="169"/>
      <c r="KH15" s="169"/>
      <c r="KI15" s="169"/>
      <c r="KJ15" s="169"/>
      <c r="KK15" s="169"/>
      <c r="KL15" s="169"/>
      <c r="KM15" s="169"/>
      <c r="KN15" s="169"/>
      <c r="KO15" s="169"/>
      <c r="KP15" s="169"/>
      <c r="KQ15" s="169"/>
      <c r="KR15" s="169"/>
      <c r="KS15" s="169"/>
      <c r="KT15" s="169"/>
      <c r="KU15" s="169"/>
      <c r="KV15" s="169"/>
      <c r="KW15" s="169"/>
      <c r="KX15" s="169"/>
      <c r="KY15" s="169"/>
      <c r="KZ15" s="169"/>
      <c r="LA15" s="169"/>
      <c r="LB15" s="169"/>
      <c r="LC15" s="169"/>
      <c r="LD15" s="169"/>
      <c r="LE15" s="169"/>
      <c r="LF15" s="169"/>
      <c r="LG15" s="169"/>
      <c r="LH15" s="169"/>
      <c r="LI15" s="169"/>
      <c r="LJ15" s="169"/>
      <c r="LK15" s="169"/>
      <c r="LL15" s="169"/>
      <c r="LM15" s="169"/>
      <c r="LN15" s="169"/>
      <c r="LO15" s="169"/>
      <c r="LP15" s="169"/>
      <c r="LQ15" s="169"/>
      <c r="LR15" s="169"/>
      <c r="LS15" s="169"/>
      <c r="LT15" s="169"/>
      <c r="LU15" s="169"/>
      <c r="LV15" s="169"/>
      <c r="LW15" s="169"/>
      <c r="LX15" s="169"/>
      <c r="LY15" s="169"/>
      <c r="LZ15" s="169"/>
      <c r="MA15" s="169"/>
      <c r="MB15" s="169"/>
      <c r="MC15" s="169"/>
      <c r="MD15" s="169"/>
      <c r="ME15" s="169"/>
      <c r="MF15" s="169"/>
      <c r="MG15" s="169"/>
      <c r="MH15" s="169"/>
      <c r="MI15" s="169"/>
      <c r="MJ15" s="169"/>
      <c r="MK15" s="169"/>
      <c r="ML15" s="169"/>
      <c r="MM15" s="169"/>
      <c r="MN15" s="169"/>
      <c r="MO15" s="169"/>
      <c r="MP15" s="169"/>
      <c r="MQ15" s="169"/>
      <c r="MR15" s="169"/>
      <c r="MS15" s="169"/>
      <c r="MT15" s="169"/>
      <c r="MU15" s="169"/>
      <c r="MV15" s="169"/>
      <c r="MW15" s="169"/>
      <c r="MX15" s="169"/>
      <c r="MY15" s="169"/>
      <c r="MZ15" s="169"/>
      <c r="NA15" s="169"/>
      <c r="NB15" s="169"/>
      <c r="NC15" s="169"/>
      <c r="ND15" s="169"/>
      <c r="NE15" s="169"/>
      <c r="NF15" s="169"/>
      <c r="NG15" s="169"/>
      <c r="NH15" s="169"/>
      <c r="NI15" s="169"/>
      <c r="NJ15" s="169"/>
      <c r="NK15" s="169"/>
      <c r="NL15" s="169"/>
      <c r="NM15" s="169"/>
      <c r="NN15" s="169"/>
      <c r="NO15" s="169"/>
      <c r="NP15" s="169"/>
      <c r="NQ15" s="169"/>
      <c r="NR15" s="169"/>
      <c r="NS15" s="169"/>
      <c r="NT15" s="169"/>
      <c r="NU15" s="169"/>
      <c r="NV15" s="169"/>
      <c r="NW15" s="169"/>
      <c r="NX15" s="169"/>
      <c r="NY15" s="169"/>
      <c r="NZ15" s="169"/>
      <c r="OA15" s="169"/>
      <c r="OB15" s="169"/>
      <c r="OC15" s="169"/>
      <c r="OD15" s="169"/>
      <c r="OE15" s="169"/>
      <c r="OF15" s="169"/>
      <c r="OG15" s="169"/>
      <c r="OH15" s="169"/>
      <c r="OI15" s="169"/>
      <c r="OJ15" s="169"/>
      <c r="OK15" s="169"/>
      <c r="OL15" s="169"/>
      <c r="OM15" s="169"/>
      <c r="ON15" s="169"/>
      <c r="OO15" s="169"/>
      <c r="OP15" s="169"/>
      <c r="OQ15" s="169"/>
      <c r="OR15" s="169"/>
      <c r="OS15" s="169"/>
      <c r="OT15" s="169"/>
      <c r="OU15" s="169"/>
      <c r="OV15" s="169"/>
      <c r="OW15" s="169"/>
      <c r="OX15" s="169"/>
      <c r="OY15" s="169"/>
      <c r="OZ15" s="169"/>
      <c r="PA15" s="169"/>
      <c r="PB15" s="169"/>
      <c r="PC15" s="169"/>
      <c r="PD15" s="169"/>
      <c r="PE15" s="169"/>
      <c r="PF15" s="169"/>
      <c r="PG15" s="169"/>
      <c r="PH15" s="169"/>
      <c r="PI15" s="169"/>
      <c r="PJ15" s="169"/>
      <c r="PK15" s="169"/>
      <c r="PL15" s="169"/>
      <c r="PM15" s="169"/>
      <c r="PN15" s="169"/>
      <c r="PO15" s="169"/>
      <c r="PP15" s="169"/>
      <c r="PQ15" s="169"/>
      <c r="PR15" s="169"/>
      <c r="PS15" s="169"/>
      <c r="PT15" s="169"/>
      <c r="PU15" s="169"/>
      <c r="PV15" s="169"/>
      <c r="PW15" s="169"/>
      <c r="PX15" s="169"/>
      <c r="PY15" s="169"/>
      <c r="PZ15" s="169"/>
      <c r="QA15" s="169"/>
      <c r="QB15" s="169"/>
      <c r="QC15" s="169"/>
      <c r="QD15" s="169"/>
      <c r="QE15" s="169"/>
      <c r="QF15" s="169"/>
      <c r="QG15" s="169"/>
      <c r="QH15" s="169"/>
      <c r="QI15" s="169"/>
      <c r="QJ15" s="169"/>
      <c r="QK15" s="169"/>
      <c r="QL15" s="169"/>
      <c r="QM15" s="169"/>
      <c r="QN15" s="169"/>
      <c r="QO15" s="169"/>
      <c r="QP15" s="169"/>
      <c r="QQ15" s="169"/>
      <c r="QR15" s="169"/>
      <c r="QS15" s="169"/>
      <c r="QT15" s="169"/>
      <c r="QU15" s="169"/>
      <c r="QV15" s="169"/>
      <c r="QW15" s="169"/>
      <c r="QX15" s="169"/>
      <c r="QY15" s="169"/>
      <c r="QZ15" s="169"/>
      <c r="RA15" s="169"/>
      <c r="RB15" s="169"/>
      <c r="RC15" s="169"/>
      <c r="RD15" s="169"/>
      <c r="RE15" s="169"/>
      <c r="RF15" s="169"/>
      <c r="RG15" s="169"/>
      <c r="RH15" s="169"/>
      <c r="RI15" s="169"/>
      <c r="RJ15" s="169"/>
      <c r="RK15" s="169"/>
      <c r="RL15" s="169"/>
      <c r="RM15" s="169"/>
      <c r="RN15" s="169"/>
      <c r="RO15" s="169"/>
      <c r="RP15" s="169"/>
      <c r="RQ15" s="169"/>
      <c r="RR15" s="169"/>
      <c r="RS15" s="169"/>
      <c r="RT15" s="169"/>
      <c r="RU15" s="169"/>
      <c r="RV15" s="169"/>
      <c r="RW15" s="169"/>
      <c r="RX15" s="169"/>
      <c r="RY15" s="169"/>
      <c r="RZ15" s="169"/>
      <c r="SA15" s="169"/>
      <c r="SB15" s="169"/>
      <c r="SC15" s="169"/>
      <c r="SD15" s="169"/>
      <c r="SE15" s="169"/>
      <c r="SF15" s="169"/>
      <c r="SG15" s="169"/>
      <c r="SH15" s="169"/>
      <c r="SI15" s="169"/>
      <c r="SJ15" s="169"/>
      <c r="SK15" s="169"/>
      <c r="SL15" s="169"/>
      <c r="SM15" s="169"/>
      <c r="SN15" s="169"/>
      <c r="SO15" s="169"/>
      <c r="SP15" s="169"/>
      <c r="SQ15" s="169"/>
      <c r="SR15" s="169"/>
      <c r="SS15" s="169"/>
      <c r="ST15" s="169"/>
      <c r="SU15" s="169"/>
      <c r="SV15" s="169"/>
      <c r="SW15" s="169"/>
      <c r="SX15" s="169"/>
      <c r="SY15" s="169"/>
      <c r="SZ15" s="169"/>
      <c r="TA15" s="169"/>
      <c r="TB15" s="169"/>
      <c r="TC15" s="169"/>
      <c r="TD15" s="169"/>
      <c r="TE15" s="169"/>
      <c r="TF15" s="169"/>
      <c r="TG15" s="169"/>
      <c r="TH15" s="169"/>
      <c r="TI15" s="169"/>
      <c r="TJ15" s="169"/>
      <c r="TK15" s="169"/>
      <c r="TL15" s="169"/>
      <c r="TM15" s="169"/>
      <c r="TN15" s="169"/>
      <c r="TO15" s="169"/>
      <c r="TP15" s="169"/>
      <c r="TQ15" s="169"/>
      <c r="TR15" s="169"/>
      <c r="TS15" s="169"/>
      <c r="TT15" s="169"/>
      <c r="TU15" s="169"/>
      <c r="TV15" s="169"/>
      <c r="TW15" s="169"/>
      <c r="TX15" s="169"/>
      <c r="TY15" s="169"/>
      <c r="TZ15" s="169"/>
      <c r="UA15" s="169"/>
      <c r="UB15" s="169"/>
      <c r="UC15" s="169"/>
      <c r="UD15" s="169"/>
      <c r="UE15" s="169"/>
      <c r="UF15" s="169"/>
      <c r="UG15" s="169"/>
      <c r="UH15" s="169"/>
      <c r="UI15" s="169"/>
      <c r="UJ15" s="169"/>
      <c r="UK15" s="169"/>
      <c r="UL15" s="169"/>
      <c r="UM15" s="169"/>
      <c r="UN15" s="169"/>
      <c r="UO15" s="169"/>
      <c r="UP15" s="169"/>
      <c r="UQ15" s="169"/>
      <c r="UR15" s="169"/>
      <c r="US15" s="169"/>
      <c r="UT15" s="169"/>
      <c r="UU15" s="169"/>
      <c r="UV15" s="169"/>
      <c r="UW15" s="169"/>
      <c r="UX15" s="169"/>
      <c r="UY15" s="169"/>
      <c r="UZ15" s="169"/>
      <c r="VA15" s="169"/>
      <c r="VB15" s="169"/>
      <c r="VC15" s="169"/>
      <c r="VD15" s="169"/>
      <c r="VE15" s="169"/>
      <c r="VF15" s="169"/>
      <c r="VG15" s="169"/>
      <c r="VH15" s="169"/>
      <c r="VI15" s="169"/>
      <c r="VJ15" s="169"/>
      <c r="VK15" s="169"/>
      <c r="VL15" s="169"/>
      <c r="VM15" s="169"/>
      <c r="VN15" s="169"/>
      <c r="VO15" s="169"/>
      <c r="VP15" s="169"/>
      <c r="VQ15" s="169"/>
      <c r="VR15" s="169"/>
      <c r="VS15" s="169"/>
      <c r="VT15" s="169"/>
      <c r="VU15" s="169"/>
      <c r="VV15" s="169"/>
      <c r="VW15" s="169"/>
      <c r="VX15" s="169"/>
      <c r="VY15" s="169"/>
      <c r="VZ15" s="169"/>
      <c r="WA15" s="169"/>
      <c r="WB15" s="169"/>
      <c r="WC15" s="169"/>
      <c r="WD15" s="169"/>
      <c r="WE15" s="169"/>
      <c r="WF15" s="169"/>
      <c r="WG15" s="169"/>
      <c r="WH15" s="169"/>
      <c r="WI15" s="169"/>
      <c r="WJ15" s="169"/>
      <c r="WK15" s="169"/>
      <c r="WL15" s="169"/>
      <c r="WM15" s="169"/>
      <c r="WN15" s="169"/>
      <c r="WO15" s="169"/>
      <c r="WP15" s="169"/>
      <c r="WQ15" s="169"/>
      <c r="WR15" s="169"/>
      <c r="WS15" s="169"/>
      <c r="WT15" s="169"/>
      <c r="WU15" s="169"/>
      <c r="WV15" s="169"/>
      <c r="WW15" s="169"/>
      <c r="WX15" s="169"/>
      <c r="WY15" s="169"/>
      <c r="WZ15" s="169"/>
      <c r="XA15" s="169"/>
      <c r="XB15" s="169"/>
      <c r="XC15" s="169"/>
      <c r="XD15" s="169"/>
      <c r="XE15" s="169"/>
      <c r="XF15" s="169"/>
      <c r="XG15" s="169"/>
      <c r="XH15" s="169"/>
      <c r="XI15" s="169"/>
      <c r="XJ15" s="169"/>
      <c r="XK15" s="169"/>
      <c r="XL15" s="169"/>
      <c r="XM15" s="169"/>
      <c r="XN15" s="169"/>
      <c r="XO15" s="169"/>
      <c r="XP15" s="169"/>
      <c r="XQ15" s="169"/>
      <c r="XR15" s="169"/>
      <c r="XS15" s="169"/>
      <c r="XT15" s="169"/>
      <c r="XU15" s="169"/>
      <c r="XV15" s="169"/>
      <c r="XW15" s="169"/>
      <c r="XX15" s="169"/>
      <c r="XY15" s="169"/>
      <c r="XZ15" s="169"/>
      <c r="YA15" s="169"/>
      <c r="YB15" s="169"/>
      <c r="YC15" s="169"/>
      <c r="YD15" s="169"/>
      <c r="YE15" s="169"/>
      <c r="YF15" s="169"/>
      <c r="YG15" s="169"/>
      <c r="YH15" s="169"/>
      <c r="YI15" s="169"/>
      <c r="YJ15" s="169"/>
      <c r="YK15" s="169"/>
      <c r="YL15" s="169"/>
      <c r="YM15" s="169"/>
      <c r="YN15" s="169"/>
      <c r="YO15" s="169"/>
      <c r="YP15" s="169"/>
      <c r="YQ15" s="169"/>
      <c r="YR15" s="169"/>
      <c r="YS15" s="169"/>
      <c r="YT15" s="169"/>
      <c r="YU15" s="169"/>
      <c r="YV15" s="169"/>
      <c r="YW15" s="169"/>
      <c r="YX15" s="169"/>
      <c r="YY15" s="169"/>
      <c r="YZ15" s="169"/>
      <c r="ZA15" s="169"/>
      <c r="ZB15" s="169"/>
      <c r="ZC15" s="169"/>
      <c r="ZD15" s="169"/>
      <c r="ZE15" s="169"/>
      <c r="ZF15" s="169"/>
      <c r="ZG15" s="169"/>
      <c r="ZH15" s="169"/>
      <c r="ZI15" s="169"/>
      <c r="ZJ15" s="169"/>
      <c r="ZK15" s="169"/>
      <c r="ZL15" s="169"/>
      <c r="ZM15" s="169"/>
      <c r="ZN15" s="169"/>
      <c r="ZO15" s="169"/>
      <c r="ZP15" s="169"/>
      <c r="ZQ15" s="169"/>
      <c r="ZR15" s="169"/>
      <c r="ZS15" s="169"/>
      <c r="ZT15" s="169"/>
      <c r="ZU15" s="169"/>
      <c r="ZV15" s="169"/>
      <c r="ZW15" s="169"/>
      <c r="ZX15" s="169"/>
      <c r="ZY15" s="169"/>
      <c r="ZZ15" s="169"/>
      <c r="AAA15" s="169"/>
      <c r="AAB15" s="169"/>
      <c r="AAC15" s="169"/>
      <c r="AAD15" s="169"/>
      <c r="AAE15" s="169"/>
      <c r="AAF15" s="169"/>
      <c r="AAG15" s="169"/>
      <c r="AAH15" s="169"/>
      <c r="AAI15" s="169"/>
      <c r="AAJ15" s="169"/>
      <c r="AAK15" s="169"/>
      <c r="AAL15" s="169"/>
      <c r="AAM15" s="169"/>
      <c r="AAN15" s="169"/>
      <c r="AAO15" s="169"/>
      <c r="AAP15" s="169"/>
      <c r="AAQ15" s="169"/>
      <c r="AAR15" s="169"/>
      <c r="AAS15" s="169"/>
      <c r="AAT15" s="169"/>
      <c r="AAU15" s="169"/>
      <c r="AAV15" s="169"/>
      <c r="AAW15" s="169"/>
      <c r="AAX15" s="169"/>
      <c r="AAY15" s="169"/>
      <c r="AAZ15" s="169"/>
      <c r="ABA15" s="169"/>
      <c r="ABB15" s="169"/>
      <c r="ABC15" s="169"/>
      <c r="ABD15" s="169"/>
      <c r="ABE15" s="169"/>
      <c r="ABF15" s="169"/>
      <c r="ABG15" s="169"/>
      <c r="ABH15" s="169"/>
      <c r="ABI15" s="169"/>
      <c r="ABJ15" s="169"/>
      <c r="ABK15" s="169"/>
      <c r="ABL15" s="169"/>
      <c r="ABM15" s="169"/>
      <c r="ABN15" s="169"/>
      <c r="ABO15" s="169"/>
      <c r="ABP15" s="169"/>
      <c r="ABQ15" s="169"/>
      <c r="ABR15" s="169"/>
      <c r="ABS15" s="169"/>
      <c r="ABT15" s="169"/>
      <c r="ABU15" s="169"/>
      <c r="ABV15" s="169"/>
      <c r="ABW15" s="169"/>
      <c r="ABX15" s="169"/>
      <c r="ABY15" s="169"/>
      <c r="ABZ15" s="169"/>
      <c r="ACA15" s="169"/>
      <c r="ACB15" s="169"/>
      <c r="ACC15" s="169"/>
      <c r="ACD15" s="169"/>
      <c r="ACE15" s="169"/>
      <c r="ACF15" s="169"/>
      <c r="ACG15" s="169"/>
      <c r="ACH15" s="169"/>
      <c r="ACI15" s="169"/>
      <c r="ACJ15" s="169"/>
      <c r="ACK15" s="169"/>
      <c r="ACL15" s="169"/>
      <c r="ACM15" s="169"/>
      <c r="ACN15" s="169"/>
      <c r="ACO15" s="169"/>
      <c r="ACP15" s="169"/>
      <c r="ACQ15" s="169"/>
      <c r="ACR15" s="169"/>
      <c r="ACS15" s="169"/>
      <c r="ACT15" s="169"/>
      <c r="ACU15" s="169"/>
      <c r="ACV15" s="169"/>
      <c r="ACW15" s="169"/>
      <c r="ACX15" s="169"/>
      <c r="ACY15" s="169"/>
      <c r="ACZ15" s="169"/>
      <c r="ADA15" s="169"/>
      <c r="ADB15" s="169"/>
      <c r="ADC15" s="169"/>
      <c r="ADD15" s="169"/>
      <c r="ADE15" s="169"/>
      <c r="ADF15" s="169"/>
      <c r="ADG15" s="169"/>
      <c r="ADH15" s="169"/>
      <c r="ADI15" s="169"/>
      <c r="ADJ15" s="169"/>
      <c r="ADK15" s="169"/>
      <c r="ADL15" s="169"/>
      <c r="ADM15" s="169"/>
      <c r="ADN15" s="169"/>
      <c r="ADO15" s="169"/>
      <c r="ADP15" s="169"/>
      <c r="ADQ15" s="169"/>
      <c r="ADR15" s="169"/>
      <c r="ADS15" s="169"/>
      <c r="ADT15" s="169"/>
      <c r="ADU15" s="169"/>
      <c r="ADV15" s="169"/>
      <c r="ADW15" s="169"/>
      <c r="ADX15" s="169"/>
      <c r="ADY15" s="169"/>
      <c r="ADZ15" s="169"/>
      <c r="AEA15" s="169"/>
      <c r="AEB15" s="169"/>
      <c r="AEC15" s="169"/>
      <c r="AED15" s="169"/>
      <c r="AEE15" s="169"/>
      <c r="AEF15" s="169"/>
      <c r="AEG15" s="169"/>
      <c r="AEH15" s="169"/>
      <c r="AEI15" s="169"/>
      <c r="AEJ15" s="169"/>
      <c r="AEK15" s="169"/>
      <c r="AEL15" s="169"/>
      <c r="AEM15" s="169"/>
      <c r="AEN15" s="169"/>
      <c r="AEO15" s="169"/>
      <c r="AEP15" s="169"/>
      <c r="AEQ15" s="169"/>
      <c r="AER15" s="169"/>
      <c r="AES15" s="169"/>
      <c r="AET15" s="169"/>
      <c r="AEU15" s="169"/>
      <c r="AEV15" s="169"/>
      <c r="AEW15" s="169"/>
      <c r="AEX15" s="169"/>
      <c r="AEY15" s="169"/>
      <c r="AEZ15" s="169"/>
      <c r="AFA15" s="169"/>
      <c r="AFB15" s="169"/>
      <c r="AFC15" s="169"/>
      <c r="AFD15" s="169"/>
      <c r="AFE15" s="169"/>
      <c r="AFF15" s="169"/>
      <c r="AFG15" s="169"/>
      <c r="AFH15" s="169"/>
      <c r="AFI15" s="169"/>
      <c r="AFJ15" s="169"/>
      <c r="AFK15" s="169"/>
      <c r="AFL15" s="169"/>
      <c r="AFM15" s="169"/>
      <c r="AFN15" s="169"/>
      <c r="AFO15" s="169"/>
      <c r="AFP15" s="169"/>
      <c r="AFQ15" s="169"/>
      <c r="AFR15" s="169"/>
      <c r="AFS15" s="169"/>
      <c r="AFT15" s="169"/>
      <c r="AFU15" s="169"/>
      <c r="AFV15" s="169"/>
      <c r="AFW15" s="169"/>
    </row>
    <row r="16" spans="1:855" s="169" customFormat="1" ht="15" customHeight="1">
      <c r="A16" s="501" t="s">
        <v>16</v>
      </c>
      <c r="B16" s="502"/>
      <c r="C16" s="502"/>
      <c r="D16" s="502"/>
      <c r="E16" s="502"/>
      <c r="F16" s="502"/>
      <c r="G16" s="502"/>
      <c r="H16" s="391"/>
      <c r="I16" s="391"/>
      <c r="J16" s="209">
        <f t="shared" si="0"/>
        <v>0</v>
      </c>
      <c r="K16" s="391"/>
      <c r="L16" s="391"/>
      <c r="M16" s="282">
        <f t="shared" si="1"/>
        <v>0</v>
      </c>
      <c r="N16" s="357"/>
    </row>
    <row r="17" spans="1:17" s="31" customFormat="1" ht="15" customHeight="1">
      <c r="A17" s="501" t="s">
        <v>17</v>
      </c>
      <c r="B17" s="502"/>
      <c r="C17" s="502"/>
      <c r="D17" s="502"/>
      <c r="E17" s="502"/>
      <c r="F17" s="502"/>
      <c r="G17" s="502"/>
      <c r="H17" s="391"/>
      <c r="I17" s="391"/>
      <c r="J17" s="209">
        <f t="shared" si="0"/>
        <v>0</v>
      </c>
      <c r="K17" s="391"/>
      <c r="L17" s="391"/>
      <c r="M17" s="282">
        <f t="shared" si="1"/>
        <v>0</v>
      </c>
      <c r="N17" s="177"/>
      <c r="Q17" s="179"/>
    </row>
    <row r="18" spans="1:17" s="31" customFormat="1" ht="15" customHeight="1">
      <c r="A18" s="501" t="s">
        <v>18</v>
      </c>
      <c r="B18" s="502"/>
      <c r="C18" s="502"/>
      <c r="D18" s="502"/>
      <c r="E18" s="502"/>
      <c r="F18" s="502"/>
      <c r="G18" s="502"/>
      <c r="H18" s="391"/>
      <c r="I18" s="391"/>
      <c r="J18" s="209">
        <f t="shared" si="0"/>
        <v>0</v>
      </c>
      <c r="K18" s="391"/>
      <c r="L18" s="391"/>
      <c r="M18" s="282">
        <f t="shared" si="1"/>
        <v>0</v>
      </c>
      <c r="N18" s="177"/>
      <c r="Q18" s="69"/>
    </row>
    <row r="19" spans="1:17" s="31" customFormat="1" ht="15" customHeight="1">
      <c r="A19" s="497" t="s">
        <v>255</v>
      </c>
      <c r="B19" s="498"/>
      <c r="C19" s="498"/>
      <c r="D19" s="498"/>
      <c r="E19" s="498"/>
      <c r="F19" s="498"/>
      <c r="G19" s="498"/>
      <c r="H19" s="391"/>
      <c r="I19" s="391"/>
      <c r="J19" s="209">
        <f t="shared" si="0"/>
        <v>0</v>
      </c>
      <c r="K19" s="391"/>
      <c r="L19" s="391"/>
      <c r="M19" s="282">
        <f t="shared" si="1"/>
        <v>0</v>
      </c>
      <c r="N19" s="177"/>
    </row>
    <row r="20" spans="1:17" s="31" customFormat="1" ht="15" customHeight="1">
      <c r="A20" s="497" t="s">
        <v>313</v>
      </c>
      <c r="B20" s="498"/>
      <c r="C20" s="498"/>
      <c r="D20" s="498"/>
      <c r="E20" s="498"/>
      <c r="F20" s="498"/>
      <c r="G20" s="498"/>
      <c r="H20" s="391"/>
      <c r="I20" s="391"/>
      <c r="J20" s="209">
        <f t="shared" si="0"/>
        <v>0</v>
      </c>
      <c r="K20" s="391"/>
      <c r="L20" s="391"/>
      <c r="M20" s="282">
        <f t="shared" si="1"/>
        <v>0</v>
      </c>
      <c r="N20" s="177"/>
    </row>
    <row r="21" spans="1:17" s="31" customFormat="1" ht="15" customHeight="1">
      <c r="A21" s="499" t="s">
        <v>315</v>
      </c>
      <c r="B21" s="500"/>
      <c r="C21" s="500"/>
      <c r="D21" s="500"/>
      <c r="E21" s="500"/>
      <c r="F21" s="500"/>
      <c r="G21" s="500"/>
      <c r="H21" s="246"/>
      <c r="I21" s="246"/>
      <c r="J21" s="209">
        <f t="shared" si="0"/>
        <v>0</v>
      </c>
      <c r="K21" s="244"/>
      <c r="L21" s="244"/>
      <c r="M21" s="282">
        <f t="shared" si="1"/>
        <v>0</v>
      </c>
      <c r="N21" s="177"/>
    </row>
    <row r="22" spans="1:17" s="31" customFormat="1" ht="15" customHeight="1">
      <c r="A22" s="501" t="s">
        <v>206</v>
      </c>
      <c r="B22" s="502"/>
      <c r="C22" s="502"/>
      <c r="D22" s="502"/>
      <c r="E22" s="502"/>
      <c r="F22" s="502"/>
      <c r="G22" s="502"/>
      <c r="H22" s="391"/>
      <c r="I22" s="391"/>
      <c r="J22" s="209">
        <f t="shared" si="0"/>
        <v>0</v>
      </c>
      <c r="K22" s="391"/>
      <c r="L22" s="391"/>
      <c r="M22" s="282">
        <f t="shared" si="1"/>
        <v>0</v>
      </c>
      <c r="N22" s="177"/>
    </row>
    <row r="23" spans="1:17" s="31" customFormat="1" ht="15" customHeight="1" thickBot="1">
      <c r="A23" s="488" t="s">
        <v>27</v>
      </c>
      <c r="B23" s="489"/>
      <c r="C23" s="489"/>
      <c r="D23" s="489"/>
      <c r="E23" s="489"/>
      <c r="F23" s="489"/>
      <c r="G23" s="489"/>
      <c r="H23" s="183">
        <f>H10+H11+H12+H13+H14+H15+H16+H17+H18+H19+H20+H22</f>
        <v>0</v>
      </c>
      <c r="I23" s="183">
        <f>I10+I11+I12+I13+I14+I15+I16+I17+I18+I19+I20+I22</f>
        <v>0</v>
      </c>
      <c r="J23" s="183">
        <f t="shared" si="0"/>
        <v>0</v>
      </c>
      <c r="K23" s="183">
        <f>K10+K11+K12+K13+K14+K15+K16+K17+K18+K19+K20+K22</f>
        <v>0</v>
      </c>
      <c r="L23" s="183">
        <f>L10+L11+L12+L13+L14+L15+L16+L17+L18+L19+L20+L22</f>
        <v>0</v>
      </c>
      <c r="M23" s="82">
        <f t="shared" si="1"/>
        <v>0</v>
      </c>
      <c r="N23" s="177"/>
    </row>
    <row r="24" spans="1:17" s="31" customFormat="1" ht="22.5" customHeight="1" thickBot="1">
      <c r="A24" s="97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84"/>
      <c r="N24" s="173"/>
    </row>
    <row r="25" spans="1:17" s="31" customFormat="1" ht="21.75" customHeight="1" thickBot="1">
      <c r="A25" s="270"/>
      <c r="B25" s="270"/>
      <c r="C25" s="270"/>
      <c r="D25" s="270"/>
      <c r="E25" s="270"/>
      <c r="F25" s="270"/>
      <c r="G25" s="270"/>
      <c r="H25" s="270"/>
      <c r="I25" s="133">
        <v>2018</v>
      </c>
      <c r="J25" s="126">
        <v>2019</v>
      </c>
      <c r="K25" s="32"/>
      <c r="M25" s="32"/>
      <c r="N25" s="173"/>
    </row>
    <row r="26" spans="1:17" s="31" customFormat="1" ht="15" customHeight="1" thickBot="1">
      <c r="A26" s="532" t="s">
        <v>173</v>
      </c>
      <c r="B26" s="532"/>
      <c r="C26" s="532"/>
      <c r="D26" s="532"/>
      <c r="E26" s="532"/>
      <c r="F26" s="532"/>
      <c r="G26" s="532"/>
      <c r="H26" s="533"/>
      <c r="I26" s="80"/>
      <c r="J26" s="80"/>
      <c r="K26" s="305"/>
      <c r="L26" s="305"/>
      <c r="M26" s="177"/>
      <c r="N26" s="173"/>
    </row>
    <row r="27" spans="1:17" s="31" customFormat="1" ht="15" customHeight="1">
      <c r="A27" s="503" t="s">
        <v>291</v>
      </c>
      <c r="B27" s="525"/>
      <c r="C27" s="525"/>
      <c r="D27" s="525"/>
      <c r="E27" s="525"/>
      <c r="F27" s="525"/>
      <c r="G27" s="525"/>
      <c r="H27" s="525"/>
      <c r="I27" s="392"/>
      <c r="J27" s="393"/>
      <c r="K27" s="177"/>
    </row>
    <row r="28" spans="1:17" s="31" customFormat="1" ht="15" customHeight="1">
      <c r="A28" s="527" t="s">
        <v>292</v>
      </c>
      <c r="B28" s="528"/>
      <c r="C28" s="528"/>
      <c r="D28" s="528"/>
      <c r="E28" s="528"/>
      <c r="F28" s="528"/>
      <c r="G28" s="528"/>
      <c r="H28" s="529"/>
      <c r="I28" s="395"/>
      <c r="J28" s="396"/>
      <c r="K28" s="177"/>
    </row>
    <row r="29" spans="1:17" s="31" customFormat="1" ht="15" customHeight="1">
      <c r="A29" s="474" t="s">
        <v>289</v>
      </c>
      <c r="B29" s="519"/>
      <c r="C29" s="519"/>
      <c r="D29" s="519"/>
      <c r="E29" s="519"/>
      <c r="F29" s="519"/>
      <c r="G29" s="519"/>
      <c r="H29" s="520"/>
      <c r="I29" s="391"/>
      <c r="J29" s="394"/>
      <c r="K29" s="177"/>
    </row>
    <row r="30" spans="1:17" s="31" customFormat="1" ht="15" customHeight="1">
      <c r="A30" s="474" t="s">
        <v>290</v>
      </c>
      <c r="B30" s="519"/>
      <c r="C30" s="519"/>
      <c r="D30" s="519"/>
      <c r="E30" s="519"/>
      <c r="F30" s="519"/>
      <c r="G30" s="519"/>
      <c r="H30" s="520"/>
      <c r="I30" s="391"/>
      <c r="J30" s="394"/>
      <c r="K30" s="177"/>
      <c r="N30" s="70"/>
    </row>
    <row r="31" spans="1:17" s="31" customFormat="1" ht="15" customHeight="1">
      <c r="A31" s="474" t="s">
        <v>86</v>
      </c>
      <c r="B31" s="519"/>
      <c r="C31" s="519"/>
      <c r="D31" s="519"/>
      <c r="E31" s="519"/>
      <c r="F31" s="519"/>
      <c r="G31" s="519"/>
      <c r="H31" s="520"/>
      <c r="I31" s="391"/>
      <c r="J31" s="394"/>
      <c r="K31" s="177"/>
      <c r="N31"/>
    </row>
    <row r="32" spans="1:17" s="31" customFormat="1" ht="15" customHeight="1">
      <c r="A32" s="526" t="s">
        <v>302</v>
      </c>
      <c r="B32" s="519"/>
      <c r="C32" s="519"/>
      <c r="D32" s="519"/>
      <c r="E32" s="519"/>
      <c r="F32" s="519"/>
      <c r="G32" s="519"/>
      <c r="H32" s="520"/>
      <c r="I32" s="209">
        <f>+I27+I28+I29+I30+I31</f>
        <v>0</v>
      </c>
      <c r="J32" s="282">
        <f>+J27+J28+J29+J30+J31</f>
        <v>0</v>
      </c>
      <c r="K32" s="177"/>
    </row>
    <row r="33" spans="1:17" s="31" customFormat="1" ht="15" customHeight="1" thickBot="1">
      <c r="A33" s="523" t="s">
        <v>303</v>
      </c>
      <c r="B33" s="506"/>
      <c r="C33" s="506"/>
      <c r="D33" s="506"/>
      <c r="E33" s="506"/>
      <c r="F33" s="506"/>
      <c r="G33" s="506"/>
      <c r="H33" s="524"/>
      <c r="I33" s="210">
        <f>J23-I32</f>
        <v>0</v>
      </c>
      <c r="J33" s="306">
        <f>M23-J32</f>
        <v>0</v>
      </c>
      <c r="K33" s="177"/>
    </row>
    <row r="34" spans="1:17" s="31" customFormat="1" ht="1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77"/>
      <c r="N34" s="173"/>
      <c r="P34" s="180"/>
      <c r="Q34" s="32"/>
    </row>
    <row r="35" spans="1:17" ht="15" customHeight="1" thickBot="1">
      <c r="A35" s="510" t="s">
        <v>337</v>
      </c>
      <c r="B35" s="484"/>
      <c r="C35" s="484"/>
      <c r="D35" s="484"/>
      <c r="E35" s="484"/>
      <c r="F35" s="484"/>
      <c r="G35" s="484"/>
      <c r="H35" s="484"/>
      <c r="I35" s="83"/>
      <c r="J35" s="83"/>
      <c r="K35" s="83"/>
      <c r="L35" s="83"/>
      <c r="N35" s="25"/>
    </row>
    <row r="36" spans="1:17" ht="15" customHeight="1">
      <c r="A36" s="507" t="s">
        <v>295</v>
      </c>
      <c r="B36" s="508"/>
      <c r="C36" s="508"/>
      <c r="D36" s="508"/>
      <c r="E36" s="508"/>
      <c r="F36" s="508"/>
      <c r="G36" s="508"/>
      <c r="H36" s="509"/>
      <c r="I36" s="144"/>
      <c r="J36" s="208"/>
      <c r="N36" s="25"/>
    </row>
    <row r="37" spans="1:17" ht="15" customHeight="1">
      <c r="A37" s="516" t="s">
        <v>296</v>
      </c>
      <c r="B37" s="517"/>
      <c r="C37" s="517"/>
      <c r="D37" s="517"/>
      <c r="E37" s="517"/>
      <c r="F37" s="517"/>
      <c r="G37" s="517"/>
      <c r="H37" s="518"/>
      <c r="I37" s="343"/>
      <c r="J37" s="344"/>
      <c r="N37" s="25"/>
    </row>
    <row r="38" spans="1:17" ht="15" customHeight="1">
      <c r="A38" s="511" t="s">
        <v>109</v>
      </c>
      <c r="B38" s="512"/>
      <c r="C38" s="512"/>
      <c r="D38" s="512"/>
      <c r="E38" s="512"/>
      <c r="F38" s="512"/>
      <c r="G38" s="512"/>
      <c r="H38" s="513"/>
      <c r="I38" s="290"/>
      <c r="J38" s="291"/>
      <c r="N38" s="25"/>
    </row>
    <row r="39" spans="1:17" ht="15" customHeight="1" thickBot="1">
      <c r="A39" s="505" t="s">
        <v>110</v>
      </c>
      <c r="B39" s="506"/>
      <c r="C39" s="506"/>
      <c r="D39" s="506"/>
      <c r="E39" s="506"/>
      <c r="F39" s="506"/>
      <c r="G39" s="506"/>
      <c r="H39" s="506"/>
      <c r="I39" s="288"/>
      <c r="J39" s="289"/>
      <c r="N39" s="25"/>
    </row>
    <row r="40" spans="1:17" ht="15" customHeight="1">
      <c r="I40" s="25"/>
      <c r="J40" s="25"/>
      <c r="N40" s="25"/>
    </row>
    <row r="41" spans="1:17" ht="15" customHeight="1">
      <c r="I41" s="25"/>
      <c r="J41" s="25"/>
      <c r="N41" s="25"/>
    </row>
    <row r="42" spans="1:17" ht="14.4" thickBot="1">
      <c r="A42" s="510" t="s">
        <v>338</v>
      </c>
      <c r="B42" s="484"/>
      <c r="C42" s="484"/>
      <c r="D42" s="484"/>
      <c r="E42" s="484"/>
      <c r="F42" s="484"/>
      <c r="G42" s="484"/>
      <c r="H42" s="484"/>
      <c r="I42" s="83"/>
      <c r="J42" s="83"/>
      <c r="N42" s="25"/>
    </row>
    <row r="43" spans="1:17" ht="15" customHeight="1">
      <c r="A43" s="507" t="s">
        <v>295</v>
      </c>
      <c r="B43" s="508"/>
      <c r="C43" s="508"/>
      <c r="D43" s="508"/>
      <c r="E43" s="508"/>
      <c r="F43" s="508"/>
      <c r="G43" s="508"/>
      <c r="H43" s="509"/>
      <c r="I43" s="144"/>
      <c r="J43" s="208"/>
      <c r="N43" s="25"/>
    </row>
    <row r="44" spans="1:17" ht="15" customHeight="1">
      <c r="A44" s="516" t="s">
        <v>296</v>
      </c>
      <c r="B44" s="517"/>
      <c r="C44" s="517"/>
      <c r="D44" s="517"/>
      <c r="E44" s="517"/>
      <c r="F44" s="517"/>
      <c r="G44" s="517"/>
      <c r="H44" s="518"/>
      <c r="I44" s="343"/>
      <c r="J44" s="344"/>
      <c r="N44" s="25"/>
    </row>
    <row r="45" spans="1:17" ht="15" customHeight="1">
      <c r="A45" s="511" t="s">
        <v>109</v>
      </c>
      <c r="B45" s="512"/>
      <c r="C45" s="512"/>
      <c r="D45" s="512"/>
      <c r="E45" s="512"/>
      <c r="F45" s="512"/>
      <c r="G45" s="512"/>
      <c r="H45" s="513"/>
      <c r="I45" s="290"/>
      <c r="J45" s="291"/>
      <c r="N45" s="25"/>
    </row>
    <row r="46" spans="1:17" ht="15" customHeight="1" thickBot="1">
      <c r="A46" s="505" t="s">
        <v>110</v>
      </c>
      <c r="B46" s="506"/>
      <c r="C46" s="506"/>
      <c r="D46" s="506"/>
      <c r="E46" s="506"/>
      <c r="F46" s="506"/>
      <c r="G46" s="506"/>
      <c r="H46" s="506"/>
      <c r="I46" s="288"/>
      <c r="J46" s="289"/>
      <c r="N46" s="25"/>
    </row>
    <row r="47" spans="1:17">
      <c r="A47" s="62"/>
      <c r="B47" s="62"/>
      <c r="C47" s="62"/>
      <c r="D47" s="62"/>
      <c r="E47" s="62"/>
      <c r="F47" s="62"/>
      <c r="G47" s="62"/>
      <c r="H47" s="62"/>
      <c r="I47" s="88"/>
      <c r="J47" s="88"/>
      <c r="N47" s="25"/>
    </row>
    <row r="48" spans="1:17">
      <c r="A48" s="62"/>
      <c r="B48" s="62"/>
      <c r="C48" s="62"/>
      <c r="D48" s="62"/>
      <c r="E48" s="62"/>
      <c r="F48" s="62"/>
      <c r="G48" s="62"/>
      <c r="H48" s="62"/>
      <c r="I48" s="88"/>
      <c r="J48" s="88"/>
      <c r="N48" s="25"/>
    </row>
    <row r="49" spans="1:19" ht="14.4" thickBot="1">
      <c r="A49" s="514" t="s">
        <v>339</v>
      </c>
      <c r="B49" s="492"/>
      <c r="C49" s="492"/>
      <c r="D49" s="492"/>
      <c r="E49" s="492"/>
      <c r="F49" s="515"/>
      <c r="G49" s="515"/>
      <c r="H49" s="515"/>
      <c r="I49" s="89"/>
      <c r="J49" s="89"/>
      <c r="N49" s="25"/>
    </row>
    <row r="50" spans="1:19" ht="15" customHeight="1">
      <c r="A50" s="507" t="s">
        <v>295</v>
      </c>
      <c r="B50" s="508"/>
      <c r="C50" s="508"/>
      <c r="D50" s="508"/>
      <c r="E50" s="508"/>
      <c r="F50" s="508"/>
      <c r="G50" s="508"/>
      <c r="H50" s="509"/>
      <c r="I50" s="144"/>
      <c r="J50" s="208"/>
      <c r="N50" s="25"/>
    </row>
    <row r="51" spans="1:19" ht="15" customHeight="1">
      <c r="A51" s="516" t="s">
        <v>296</v>
      </c>
      <c r="B51" s="517"/>
      <c r="C51" s="517"/>
      <c r="D51" s="517"/>
      <c r="E51" s="517"/>
      <c r="F51" s="517"/>
      <c r="G51" s="517"/>
      <c r="H51" s="518"/>
      <c r="I51" s="343"/>
      <c r="J51" s="344"/>
      <c r="N51" s="25"/>
    </row>
    <row r="52" spans="1:19" ht="15" customHeight="1">
      <c r="A52" s="501" t="s">
        <v>109</v>
      </c>
      <c r="B52" s="502"/>
      <c r="C52" s="502"/>
      <c r="D52" s="502"/>
      <c r="E52" s="502"/>
      <c r="F52" s="502"/>
      <c r="G52" s="502"/>
      <c r="H52" s="502"/>
      <c r="I52" s="290"/>
      <c r="J52" s="291"/>
      <c r="N52" s="25"/>
    </row>
    <row r="53" spans="1:19" ht="15" customHeight="1" thickBot="1">
      <c r="A53" s="505" t="s">
        <v>110</v>
      </c>
      <c r="B53" s="506"/>
      <c r="C53" s="506"/>
      <c r="D53" s="506"/>
      <c r="E53" s="506"/>
      <c r="F53" s="506"/>
      <c r="G53" s="506"/>
      <c r="H53" s="506"/>
      <c r="I53" s="288"/>
      <c r="J53" s="289"/>
      <c r="N53" s="25"/>
    </row>
    <row r="54" spans="1:19" s="31" customFormat="1" ht="1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177"/>
      <c r="N54" s="173"/>
      <c r="S54"/>
    </row>
    <row r="69" spans="1:14" s="31" customFormat="1" ht="1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77"/>
      <c r="N69" s="173"/>
    </row>
    <row r="70" spans="1:14" s="31" customFormat="1" ht="15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77"/>
      <c r="N70" s="173"/>
    </row>
    <row r="71" spans="1:14" s="31" customFormat="1" ht="15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77"/>
      <c r="N71" s="173"/>
    </row>
    <row r="72" spans="1:14" s="31" customFormat="1" ht="15" customHeigh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77"/>
      <c r="N72" s="173"/>
    </row>
    <row r="73" spans="1:14" s="31" customFormat="1" ht="1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77"/>
      <c r="N73" s="173"/>
    </row>
    <row r="74" spans="1:14" s="31" customFormat="1" ht="15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77"/>
      <c r="N74" s="173"/>
    </row>
    <row r="75" spans="1:14" s="31" customFormat="1" ht="1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77"/>
      <c r="N75" s="173"/>
    </row>
    <row r="76" spans="1:14" s="31" customFormat="1" ht="1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77"/>
      <c r="N76" s="173"/>
    </row>
    <row r="77" spans="1:14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</row>
    <row r="78" spans="1:14" s="70" customFormat="1" ht="32.4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N78" s="176"/>
    </row>
    <row r="79" spans="1:14" ht="30.6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</row>
    <row r="80" spans="1:14" ht="6.6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</row>
    <row r="81" spans="1:12" ht="12.6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</row>
    <row r="82" spans="1:12" ht="12.6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</row>
    <row r="83" spans="1:12" ht="13.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</row>
    <row r="84" spans="1:12" ht="29.2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</row>
    <row r="85" spans="1:12" ht="36.7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</row>
    <row r="86" spans="1:1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</row>
    <row r="87" spans="1:12" ht="15" customHeight="1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</row>
    <row r="88" spans="1:12" ht="4.2" customHeight="1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</row>
    <row r="89" spans="1:12" ht="19.5" customHeigh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</row>
    <row r="90" spans="1:12" ht="19.5" customHeight="1"/>
    <row r="91" spans="1:12" ht="15" customHeight="1"/>
    <row r="92" spans="1:12" ht="15" customHeight="1"/>
    <row r="93" spans="1:12" ht="15" customHeight="1"/>
    <row r="94" spans="1:12" ht="15" customHeight="1"/>
    <row r="95" spans="1:12" ht="15" customHeight="1"/>
    <row r="96" spans="1:12" ht="4.5" customHeight="1"/>
    <row r="97" spans="2:2" ht="20.25" customHeight="1"/>
    <row r="98" spans="2:2" ht="16.5" customHeight="1"/>
    <row r="99" spans="2:2" ht="20.25" customHeight="1"/>
    <row r="100" spans="2:2" ht="20.25" customHeight="1"/>
    <row r="101" spans="2:2">
      <c r="B101" s="62"/>
    </row>
    <row r="102" spans="2:2">
      <c r="B102" s="62"/>
    </row>
  </sheetData>
  <sheetProtection algorithmName="SHA-512" hashValue="5miBMj7JP1+RrD3EERx0JqWJvSI2boE/wbB1XweTREwWtN+bGiyVxW3+nkFvuXjT7hqHc2n5alokhUmbmHkfvQ==" saltValue="ACZtXjWMpJJJTRsAnGGilw==" spinCount="100000" sheet="1" objects="1" scenarios="1" selectLockedCells="1"/>
  <mergeCells count="43">
    <mergeCell ref="A35:H35"/>
    <mergeCell ref="A30:H30"/>
    <mergeCell ref="A7:F7"/>
    <mergeCell ref="A33:H33"/>
    <mergeCell ref="A27:H27"/>
    <mergeCell ref="A29:H29"/>
    <mergeCell ref="A31:H31"/>
    <mergeCell ref="A32:H32"/>
    <mergeCell ref="A28:H28"/>
    <mergeCell ref="A18:G18"/>
    <mergeCell ref="A19:G19"/>
    <mergeCell ref="A9:G9"/>
    <mergeCell ref="A26:H26"/>
    <mergeCell ref="A52:H52"/>
    <mergeCell ref="A53:H53"/>
    <mergeCell ref="A36:H36"/>
    <mergeCell ref="A42:H42"/>
    <mergeCell ref="A43:H43"/>
    <mergeCell ref="A45:H45"/>
    <mergeCell ref="A38:H38"/>
    <mergeCell ref="A39:H39"/>
    <mergeCell ref="A46:H46"/>
    <mergeCell ref="A49:H49"/>
    <mergeCell ref="A50:H50"/>
    <mergeCell ref="A37:H37"/>
    <mergeCell ref="A44:H44"/>
    <mergeCell ref="A51:H51"/>
    <mergeCell ref="A1:M1"/>
    <mergeCell ref="A20:G20"/>
    <mergeCell ref="A21:G21"/>
    <mergeCell ref="A22:G22"/>
    <mergeCell ref="A23:G23"/>
    <mergeCell ref="A4:M4"/>
    <mergeCell ref="A13:G13"/>
    <mergeCell ref="A14:G14"/>
    <mergeCell ref="A15:G15"/>
    <mergeCell ref="A16:G16"/>
    <mergeCell ref="A17:G17"/>
    <mergeCell ref="H6:J6"/>
    <mergeCell ref="K6:M6"/>
    <mergeCell ref="A10:G10"/>
    <mergeCell ref="A11:G11"/>
    <mergeCell ref="A12:G1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/>
  <ignoredErrors>
    <ignoredError sqref="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AFY89"/>
  <sheetViews>
    <sheetView showGridLines="0" topLeftCell="B1" zoomScaleNormal="100" workbookViewId="0">
      <selection activeCell="H10" sqref="H10"/>
    </sheetView>
  </sheetViews>
  <sheetFormatPr defaultColWidth="9.109375" defaultRowHeight="13.2"/>
  <cols>
    <col min="1" max="1" width="11.6640625" style="25" customWidth="1"/>
    <col min="2" max="7" width="9" style="25" customWidth="1"/>
    <col min="8" max="8" width="12.6640625" style="25" customWidth="1"/>
    <col min="9" max="11" width="12.6640625" style="124" customWidth="1"/>
    <col min="12" max="14" width="12.6640625" style="25" customWidth="1"/>
    <col min="15" max="15" width="9.109375" style="174"/>
    <col min="16" max="16384" width="9.109375" style="25"/>
  </cols>
  <sheetData>
    <row r="1" spans="1:857" s="23" customFormat="1" ht="24" customHeight="1">
      <c r="A1" s="496" t="s">
        <v>64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375"/>
      <c r="O1" s="174"/>
    </row>
    <row r="2" spans="1:857" s="23" customFormat="1" ht="21" customHeight="1">
      <c r="A2" s="286"/>
      <c r="B2" s="286"/>
      <c r="C2" s="286"/>
      <c r="D2" s="286"/>
      <c r="E2" s="286"/>
      <c r="F2" s="286"/>
      <c r="G2" s="286"/>
      <c r="H2" s="286"/>
      <c r="I2" s="181"/>
      <c r="J2" s="181"/>
      <c r="K2" s="181"/>
      <c r="L2" s="286"/>
      <c r="M2" s="286"/>
      <c r="O2" s="174"/>
    </row>
    <row r="3" spans="1:857" ht="21" customHeight="1" thickBot="1">
      <c r="A3" s="24"/>
      <c r="B3" s="24"/>
      <c r="C3" s="24"/>
      <c r="D3" s="24"/>
      <c r="E3" s="24"/>
    </row>
    <row r="4" spans="1:857" s="31" customFormat="1" ht="30.75" customHeight="1" thickBot="1">
      <c r="A4" s="493" t="s">
        <v>266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5"/>
      <c r="N4" s="32"/>
      <c r="O4" s="177"/>
    </row>
    <row r="5" spans="1:857" s="31" customFormat="1" ht="30.75" customHeight="1" thickBot="1">
      <c r="A5" s="287"/>
      <c r="B5" s="287"/>
      <c r="C5" s="287"/>
      <c r="D5" s="287"/>
      <c r="E5" s="287"/>
      <c r="F5" s="287"/>
      <c r="G5" s="287"/>
      <c r="H5" s="287"/>
      <c r="I5" s="292"/>
      <c r="J5" s="353"/>
      <c r="K5" s="292"/>
      <c r="L5" s="292"/>
      <c r="M5" s="292"/>
      <c r="N5" s="241"/>
      <c r="O5" s="173"/>
    </row>
    <row r="6" spans="1:857" s="31" customFormat="1" ht="21.75" customHeight="1" thickBot="1">
      <c r="A6" s="203"/>
      <c r="B6" s="203"/>
      <c r="C6" s="203"/>
      <c r="D6" s="204"/>
      <c r="E6" s="204"/>
      <c r="F6" s="204"/>
      <c r="G6" s="204"/>
      <c r="H6" s="544">
        <v>2018</v>
      </c>
      <c r="I6" s="545"/>
      <c r="J6" s="546"/>
      <c r="K6" s="547">
        <v>2019</v>
      </c>
      <c r="L6" s="548"/>
      <c r="M6" s="549"/>
      <c r="O6" s="177"/>
    </row>
    <row r="7" spans="1:857" s="31" customFormat="1" ht="6.75" customHeight="1" thickBot="1">
      <c r="A7" s="364"/>
      <c r="B7" s="364"/>
      <c r="C7" s="364"/>
      <c r="D7" s="364"/>
      <c r="E7" s="364"/>
      <c r="F7" s="365"/>
      <c r="G7" s="205"/>
      <c r="H7" s="205"/>
      <c r="I7" s="205"/>
      <c r="J7" s="205"/>
      <c r="K7" s="206"/>
      <c r="L7" s="206"/>
      <c r="M7" s="68"/>
      <c r="O7" s="173"/>
    </row>
    <row r="8" spans="1:857" s="31" customFormat="1" ht="30.75" customHeight="1" thickBot="1">
      <c r="A8" s="485"/>
      <c r="B8" s="485"/>
      <c r="C8" s="485"/>
      <c r="D8" s="485"/>
      <c r="E8" s="485"/>
      <c r="F8" s="485"/>
      <c r="G8" s="576"/>
      <c r="H8" s="366" t="s">
        <v>159</v>
      </c>
      <c r="I8" s="367" t="s">
        <v>160</v>
      </c>
      <c r="J8" s="367" t="s">
        <v>27</v>
      </c>
      <c r="K8" s="367" t="s">
        <v>159</v>
      </c>
      <c r="L8" s="367" t="s">
        <v>160</v>
      </c>
      <c r="M8" s="269" t="s">
        <v>27</v>
      </c>
      <c r="O8" s="32"/>
      <c r="P8" s="173"/>
    </row>
    <row r="9" spans="1:857" s="31" customFormat="1" ht="15" customHeight="1" thickBot="1">
      <c r="A9" s="574" t="s">
        <v>253</v>
      </c>
      <c r="B9" s="574"/>
      <c r="C9" s="574"/>
      <c r="D9" s="574"/>
      <c r="E9" s="574"/>
      <c r="F9" s="574"/>
      <c r="G9" s="575"/>
      <c r="H9" s="80"/>
      <c r="I9" s="80"/>
      <c r="J9" s="80"/>
      <c r="K9" s="207"/>
      <c r="L9" s="207"/>
      <c r="M9" s="80"/>
      <c r="O9" s="172"/>
      <c r="P9" s="173"/>
    </row>
    <row r="10" spans="1:857" s="169" customFormat="1" ht="15" customHeight="1">
      <c r="A10" s="580" t="s">
        <v>14</v>
      </c>
      <c r="B10" s="581"/>
      <c r="C10" s="581"/>
      <c r="D10" s="581"/>
      <c r="E10" s="581"/>
      <c r="F10" s="581"/>
      <c r="G10" s="582"/>
      <c r="H10" s="392"/>
      <c r="I10" s="392"/>
      <c r="J10" s="368">
        <f>H10+I10</f>
        <v>0</v>
      </c>
      <c r="K10" s="392"/>
      <c r="L10" s="392"/>
      <c r="M10" s="369">
        <f>K10+L10</f>
        <v>0</v>
      </c>
      <c r="O10" s="171"/>
      <c r="P10" s="175"/>
    </row>
    <row r="11" spans="1:857" s="31" customFormat="1" ht="15" customHeight="1">
      <c r="A11" s="553" t="s">
        <v>26</v>
      </c>
      <c r="B11" s="554"/>
      <c r="C11" s="554"/>
      <c r="D11" s="554"/>
      <c r="E11" s="554"/>
      <c r="F11" s="554"/>
      <c r="G11" s="555"/>
      <c r="H11" s="391"/>
      <c r="I11" s="391"/>
      <c r="J11" s="209">
        <f t="shared" ref="J11:J23" si="0">H11+I11</f>
        <v>0</v>
      </c>
      <c r="K11" s="391"/>
      <c r="L11" s="391"/>
      <c r="M11" s="282">
        <f t="shared" ref="M11:M23" si="1">K11+L11</f>
        <v>0</v>
      </c>
      <c r="O11" s="172"/>
      <c r="P11" s="173"/>
    </row>
    <row r="12" spans="1:857" s="31" customFormat="1" ht="15" customHeight="1">
      <c r="A12" s="511" t="s">
        <v>155</v>
      </c>
      <c r="B12" s="512"/>
      <c r="C12" s="512"/>
      <c r="D12" s="512"/>
      <c r="E12" s="512"/>
      <c r="F12" s="512"/>
      <c r="G12" s="513"/>
      <c r="H12" s="391"/>
      <c r="I12" s="391"/>
      <c r="J12" s="209">
        <f t="shared" si="0"/>
        <v>0</v>
      </c>
      <c r="K12" s="391"/>
      <c r="L12" s="391"/>
      <c r="M12" s="282">
        <f t="shared" si="1"/>
        <v>0</v>
      </c>
      <c r="O12" s="32"/>
      <c r="P12" s="173"/>
    </row>
    <row r="13" spans="1:857" s="31" customFormat="1" ht="15" customHeight="1">
      <c r="A13" s="511" t="s">
        <v>156</v>
      </c>
      <c r="B13" s="512"/>
      <c r="C13" s="512"/>
      <c r="D13" s="512"/>
      <c r="E13" s="512"/>
      <c r="F13" s="512"/>
      <c r="G13" s="513"/>
      <c r="H13" s="391"/>
      <c r="I13" s="391"/>
      <c r="J13" s="209">
        <f t="shared" si="0"/>
        <v>0</v>
      </c>
      <c r="K13" s="391"/>
      <c r="L13" s="391"/>
      <c r="M13" s="282">
        <f t="shared" si="1"/>
        <v>0</v>
      </c>
      <c r="O13" s="32"/>
      <c r="P13" s="173"/>
    </row>
    <row r="14" spans="1:857" s="31" customFormat="1" ht="15" customHeight="1">
      <c r="A14" s="553" t="s">
        <v>15</v>
      </c>
      <c r="B14" s="554"/>
      <c r="C14" s="554"/>
      <c r="D14" s="554"/>
      <c r="E14" s="554"/>
      <c r="F14" s="554"/>
      <c r="G14" s="555"/>
      <c r="H14" s="391"/>
      <c r="I14" s="391"/>
      <c r="J14" s="209">
        <f t="shared" si="0"/>
        <v>0</v>
      </c>
      <c r="K14" s="391"/>
      <c r="L14" s="391"/>
      <c r="M14" s="282">
        <f t="shared" si="1"/>
        <v>0</v>
      </c>
      <c r="O14" s="32"/>
      <c r="P14" s="173"/>
    </row>
    <row r="15" spans="1:857" s="170" customFormat="1" ht="15" customHeight="1">
      <c r="A15" s="511" t="s">
        <v>151</v>
      </c>
      <c r="B15" s="512"/>
      <c r="C15" s="512"/>
      <c r="D15" s="512"/>
      <c r="E15" s="512"/>
      <c r="F15" s="512"/>
      <c r="G15" s="513"/>
      <c r="H15" s="391"/>
      <c r="I15" s="391"/>
      <c r="J15" s="209">
        <f t="shared" si="0"/>
        <v>0</v>
      </c>
      <c r="K15" s="391"/>
      <c r="L15" s="391"/>
      <c r="M15" s="282">
        <f t="shared" si="1"/>
        <v>0</v>
      </c>
      <c r="O15" s="171"/>
      <c r="P15" s="175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  <c r="IW15" s="169"/>
      <c r="IX15" s="169"/>
      <c r="IY15" s="169"/>
      <c r="IZ15" s="169"/>
      <c r="JA15" s="169"/>
      <c r="JB15" s="169"/>
      <c r="JC15" s="169"/>
      <c r="JD15" s="169"/>
      <c r="JE15" s="169"/>
      <c r="JF15" s="169"/>
      <c r="JG15" s="169"/>
      <c r="JH15" s="169"/>
      <c r="JI15" s="169"/>
      <c r="JJ15" s="169"/>
      <c r="JK15" s="169"/>
      <c r="JL15" s="169"/>
      <c r="JM15" s="169"/>
      <c r="JN15" s="169"/>
      <c r="JO15" s="169"/>
      <c r="JP15" s="169"/>
      <c r="JQ15" s="169"/>
      <c r="JR15" s="169"/>
      <c r="JS15" s="169"/>
      <c r="JT15" s="169"/>
      <c r="JU15" s="169"/>
      <c r="JV15" s="169"/>
      <c r="JW15" s="169"/>
      <c r="JX15" s="169"/>
      <c r="JY15" s="169"/>
      <c r="JZ15" s="169"/>
      <c r="KA15" s="169"/>
      <c r="KB15" s="169"/>
      <c r="KC15" s="169"/>
      <c r="KD15" s="169"/>
      <c r="KE15" s="169"/>
      <c r="KF15" s="169"/>
      <c r="KG15" s="169"/>
      <c r="KH15" s="169"/>
      <c r="KI15" s="169"/>
      <c r="KJ15" s="169"/>
      <c r="KK15" s="169"/>
      <c r="KL15" s="169"/>
      <c r="KM15" s="169"/>
      <c r="KN15" s="169"/>
      <c r="KO15" s="169"/>
      <c r="KP15" s="169"/>
      <c r="KQ15" s="169"/>
      <c r="KR15" s="169"/>
      <c r="KS15" s="169"/>
      <c r="KT15" s="169"/>
      <c r="KU15" s="169"/>
      <c r="KV15" s="169"/>
      <c r="KW15" s="169"/>
      <c r="KX15" s="169"/>
      <c r="KY15" s="169"/>
      <c r="KZ15" s="169"/>
      <c r="LA15" s="169"/>
      <c r="LB15" s="169"/>
      <c r="LC15" s="169"/>
      <c r="LD15" s="169"/>
      <c r="LE15" s="169"/>
      <c r="LF15" s="169"/>
      <c r="LG15" s="169"/>
      <c r="LH15" s="169"/>
      <c r="LI15" s="169"/>
      <c r="LJ15" s="169"/>
      <c r="LK15" s="169"/>
      <c r="LL15" s="169"/>
      <c r="LM15" s="169"/>
      <c r="LN15" s="169"/>
      <c r="LO15" s="169"/>
      <c r="LP15" s="169"/>
      <c r="LQ15" s="169"/>
      <c r="LR15" s="169"/>
      <c r="LS15" s="169"/>
      <c r="LT15" s="169"/>
      <c r="LU15" s="169"/>
      <c r="LV15" s="169"/>
      <c r="LW15" s="169"/>
      <c r="LX15" s="169"/>
      <c r="LY15" s="169"/>
      <c r="LZ15" s="169"/>
      <c r="MA15" s="169"/>
      <c r="MB15" s="169"/>
      <c r="MC15" s="169"/>
      <c r="MD15" s="169"/>
      <c r="ME15" s="169"/>
      <c r="MF15" s="169"/>
      <c r="MG15" s="169"/>
      <c r="MH15" s="169"/>
      <c r="MI15" s="169"/>
      <c r="MJ15" s="169"/>
      <c r="MK15" s="169"/>
      <c r="ML15" s="169"/>
      <c r="MM15" s="169"/>
      <c r="MN15" s="169"/>
      <c r="MO15" s="169"/>
      <c r="MP15" s="169"/>
      <c r="MQ15" s="169"/>
      <c r="MR15" s="169"/>
      <c r="MS15" s="169"/>
      <c r="MT15" s="169"/>
      <c r="MU15" s="169"/>
      <c r="MV15" s="169"/>
      <c r="MW15" s="169"/>
      <c r="MX15" s="169"/>
      <c r="MY15" s="169"/>
      <c r="MZ15" s="169"/>
      <c r="NA15" s="169"/>
      <c r="NB15" s="169"/>
      <c r="NC15" s="169"/>
      <c r="ND15" s="169"/>
      <c r="NE15" s="169"/>
      <c r="NF15" s="169"/>
      <c r="NG15" s="169"/>
      <c r="NH15" s="169"/>
      <c r="NI15" s="169"/>
      <c r="NJ15" s="169"/>
      <c r="NK15" s="169"/>
      <c r="NL15" s="169"/>
      <c r="NM15" s="169"/>
      <c r="NN15" s="169"/>
      <c r="NO15" s="169"/>
      <c r="NP15" s="169"/>
      <c r="NQ15" s="169"/>
      <c r="NR15" s="169"/>
      <c r="NS15" s="169"/>
      <c r="NT15" s="169"/>
      <c r="NU15" s="169"/>
      <c r="NV15" s="169"/>
      <c r="NW15" s="169"/>
      <c r="NX15" s="169"/>
      <c r="NY15" s="169"/>
      <c r="NZ15" s="169"/>
      <c r="OA15" s="169"/>
      <c r="OB15" s="169"/>
      <c r="OC15" s="169"/>
      <c r="OD15" s="169"/>
      <c r="OE15" s="169"/>
      <c r="OF15" s="169"/>
      <c r="OG15" s="169"/>
      <c r="OH15" s="169"/>
      <c r="OI15" s="169"/>
      <c r="OJ15" s="169"/>
      <c r="OK15" s="169"/>
      <c r="OL15" s="169"/>
      <c r="OM15" s="169"/>
      <c r="ON15" s="169"/>
      <c r="OO15" s="169"/>
      <c r="OP15" s="169"/>
      <c r="OQ15" s="169"/>
      <c r="OR15" s="169"/>
      <c r="OS15" s="169"/>
      <c r="OT15" s="169"/>
      <c r="OU15" s="169"/>
      <c r="OV15" s="169"/>
      <c r="OW15" s="169"/>
      <c r="OX15" s="169"/>
      <c r="OY15" s="169"/>
      <c r="OZ15" s="169"/>
      <c r="PA15" s="169"/>
      <c r="PB15" s="169"/>
      <c r="PC15" s="169"/>
      <c r="PD15" s="169"/>
      <c r="PE15" s="169"/>
      <c r="PF15" s="169"/>
      <c r="PG15" s="169"/>
      <c r="PH15" s="169"/>
      <c r="PI15" s="169"/>
      <c r="PJ15" s="169"/>
      <c r="PK15" s="169"/>
      <c r="PL15" s="169"/>
      <c r="PM15" s="169"/>
      <c r="PN15" s="169"/>
      <c r="PO15" s="169"/>
      <c r="PP15" s="169"/>
      <c r="PQ15" s="169"/>
      <c r="PR15" s="169"/>
      <c r="PS15" s="169"/>
      <c r="PT15" s="169"/>
      <c r="PU15" s="169"/>
      <c r="PV15" s="169"/>
      <c r="PW15" s="169"/>
      <c r="PX15" s="169"/>
      <c r="PY15" s="169"/>
      <c r="PZ15" s="169"/>
      <c r="QA15" s="169"/>
      <c r="QB15" s="169"/>
      <c r="QC15" s="169"/>
      <c r="QD15" s="169"/>
      <c r="QE15" s="169"/>
      <c r="QF15" s="169"/>
      <c r="QG15" s="169"/>
      <c r="QH15" s="169"/>
      <c r="QI15" s="169"/>
      <c r="QJ15" s="169"/>
      <c r="QK15" s="169"/>
      <c r="QL15" s="169"/>
      <c r="QM15" s="169"/>
      <c r="QN15" s="169"/>
      <c r="QO15" s="169"/>
      <c r="QP15" s="169"/>
      <c r="QQ15" s="169"/>
      <c r="QR15" s="169"/>
      <c r="QS15" s="169"/>
      <c r="QT15" s="169"/>
      <c r="QU15" s="169"/>
      <c r="QV15" s="169"/>
      <c r="QW15" s="169"/>
      <c r="QX15" s="169"/>
      <c r="QY15" s="169"/>
      <c r="QZ15" s="169"/>
      <c r="RA15" s="169"/>
      <c r="RB15" s="169"/>
      <c r="RC15" s="169"/>
      <c r="RD15" s="169"/>
      <c r="RE15" s="169"/>
      <c r="RF15" s="169"/>
      <c r="RG15" s="169"/>
      <c r="RH15" s="169"/>
      <c r="RI15" s="169"/>
      <c r="RJ15" s="169"/>
      <c r="RK15" s="169"/>
      <c r="RL15" s="169"/>
      <c r="RM15" s="169"/>
      <c r="RN15" s="169"/>
      <c r="RO15" s="169"/>
      <c r="RP15" s="169"/>
      <c r="RQ15" s="169"/>
      <c r="RR15" s="169"/>
      <c r="RS15" s="169"/>
      <c r="RT15" s="169"/>
      <c r="RU15" s="169"/>
      <c r="RV15" s="169"/>
      <c r="RW15" s="169"/>
      <c r="RX15" s="169"/>
      <c r="RY15" s="169"/>
      <c r="RZ15" s="169"/>
      <c r="SA15" s="169"/>
      <c r="SB15" s="169"/>
      <c r="SC15" s="169"/>
      <c r="SD15" s="169"/>
      <c r="SE15" s="169"/>
      <c r="SF15" s="169"/>
      <c r="SG15" s="169"/>
      <c r="SH15" s="169"/>
      <c r="SI15" s="169"/>
      <c r="SJ15" s="169"/>
      <c r="SK15" s="169"/>
      <c r="SL15" s="169"/>
      <c r="SM15" s="169"/>
      <c r="SN15" s="169"/>
      <c r="SO15" s="169"/>
      <c r="SP15" s="169"/>
      <c r="SQ15" s="169"/>
      <c r="SR15" s="169"/>
      <c r="SS15" s="169"/>
      <c r="ST15" s="169"/>
      <c r="SU15" s="169"/>
      <c r="SV15" s="169"/>
      <c r="SW15" s="169"/>
      <c r="SX15" s="169"/>
      <c r="SY15" s="169"/>
      <c r="SZ15" s="169"/>
      <c r="TA15" s="169"/>
      <c r="TB15" s="169"/>
      <c r="TC15" s="169"/>
      <c r="TD15" s="169"/>
      <c r="TE15" s="169"/>
      <c r="TF15" s="169"/>
      <c r="TG15" s="169"/>
      <c r="TH15" s="169"/>
      <c r="TI15" s="169"/>
      <c r="TJ15" s="169"/>
      <c r="TK15" s="169"/>
      <c r="TL15" s="169"/>
      <c r="TM15" s="169"/>
      <c r="TN15" s="169"/>
      <c r="TO15" s="169"/>
      <c r="TP15" s="169"/>
      <c r="TQ15" s="169"/>
      <c r="TR15" s="169"/>
      <c r="TS15" s="169"/>
      <c r="TT15" s="169"/>
      <c r="TU15" s="169"/>
      <c r="TV15" s="169"/>
      <c r="TW15" s="169"/>
      <c r="TX15" s="169"/>
      <c r="TY15" s="169"/>
      <c r="TZ15" s="169"/>
      <c r="UA15" s="169"/>
      <c r="UB15" s="169"/>
      <c r="UC15" s="169"/>
      <c r="UD15" s="169"/>
      <c r="UE15" s="169"/>
      <c r="UF15" s="169"/>
      <c r="UG15" s="169"/>
      <c r="UH15" s="169"/>
      <c r="UI15" s="169"/>
      <c r="UJ15" s="169"/>
      <c r="UK15" s="169"/>
      <c r="UL15" s="169"/>
      <c r="UM15" s="169"/>
      <c r="UN15" s="169"/>
      <c r="UO15" s="169"/>
      <c r="UP15" s="169"/>
      <c r="UQ15" s="169"/>
      <c r="UR15" s="169"/>
      <c r="US15" s="169"/>
      <c r="UT15" s="169"/>
      <c r="UU15" s="169"/>
      <c r="UV15" s="169"/>
      <c r="UW15" s="169"/>
      <c r="UX15" s="169"/>
      <c r="UY15" s="169"/>
      <c r="UZ15" s="169"/>
      <c r="VA15" s="169"/>
      <c r="VB15" s="169"/>
      <c r="VC15" s="169"/>
      <c r="VD15" s="169"/>
      <c r="VE15" s="169"/>
      <c r="VF15" s="169"/>
      <c r="VG15" s="169"/>
      <c r="VH15" s="169"/>
      <c r="VI15" s="169"/>
      <c r="VJ15" s="169"/>
      <c r="VK15" s="169"/>
      <c r="VL15" s="169"/>
      <c r="VM15" s="169"/>
      <c r="VN15" s="169"/>
      <c r="VO15" s="169"/>
      <c r="VP15" s="169"/>
      <c r="VQ15" s="169"/>
      <c r="VR15" s="169"/>
      <c r="VS15" s="169"/>
      <c r="VT15" s="169"/>
      <c r="VU15" s="169"/>
      <c r="VV15" s="169"/>
      <c r="VW15" s="169"/>
      <c r="VX15" s="169"/>
      <c r="VY15" s="169"/>
      <c r="VZ15" s="169"/>
      <c r="WA15" s="169"/>
      <c r="WB15" s="169"/>
      <c r="WC15" s="169"/>
      <c r="WD15" s="169"/>
      <c r="WE15" s="169"/>
      <c r="WF15" s="169"/>
      <c r="WG15" s="169"/>
      <c r="WH15" s="169"/>
      <c r="WI15" s="169"/>
      <c r="WJ15" s="169"/>
      <c r="WK15" s="169"/>
      <c r="WL15" s="169"/>
      <c r="WM15" s="169"/>
      <c r="WN15" s="169"/>
      <c r="WO15" s="169"/>
      <c r="WP15" s="169"/>
      <c r="WQ15" s="169"/>
      <c r="WR15" s="169"/>
      <c r="WS15" s="169"/>
      <c r="WT15" s="169"/>
      <c r="WU15" s="169"/>
      <c r="WV15" s="169"/>
      <c r="WW15" s="169"/>
      <c r="WX15" s="169"/>
      <c r="WY15" s="169"/>
      <c r="WZ15" s="169"/>
      <c r="XA15" s="169"/>
      <c r="XB15" s="169"/>
      <c r="XC15" s="169"/>
      <c r="XD15" s="169"/>
      <c r="XE15" s="169"/>
      <c r="XF15" s="169"/>
      <c r="XG15" s="169"/>
      <c r="XH15" s="169"/>
      <c r="XI15" s="169"/>
      <c r="XJ15" s="169"/>
      <c r="XK15" s="169"/>
      <c r="XL15" s="169"/>
      <c r="XM15" s="169"/>
      <c r="XN15" s="169"/>
      <c r="XO15" s="169"/>
      <c r="XP15" s="169"/>
      <c r="XQ15" s="169"/>
      <c r="XR15" s="169"/>
      <c r="XS15" s="169"/>
      <c r="XT15" s="169"/>
      <c r="XU15" s="169"/>
      <c r="XV15" s="169"/>
      <c r="XW15" s="169"/>
      <c r="XX15" s="169"/>
      <c r="XY15" s="169"/>
      <c r="XZ15" s="169"/>
      <c r="YA15" s="169"/>
      <c r="YB15" s="169"/>
      <c r="YC15" s="169"/>
      <c r="YD15" s="169"/>
      <c r="YE15" s="169"/>
      <c r="YF15" s="169"/>
      <c r="YG15" s="169"/>
      <c r="YH15" s="169"/>
      <c r="YI15" s="169"/>
      <c r="YJ15" s="169"/>
      <c r="YK15" s="169"/>
      <c r="YL15" s="169"/>
      <c r="YM15" s="169"/>
      <c r="YN15" s="169"/>
      <c r="YO15" s="169"/>
      <c r="YP15" s="169"/>
      <c r="YQ15" s="169"/>
      <c r="YR15" s="169"/>
      <c r="YS15" s="169"/>
      <c r="YT15" s="169"/>
      <c r="YU15" s="169"/>
      <c r="YV15" s="169"/>
      <c r="YW15" s="169"/>
      <c r="YX15" s="169"/>
      <c r="YY15" s="169"/>
      <c r="YZ15" s="169"/>
      <c r="ZA15" s="169"/>
      <c r="ZB15" s="169"/>
      <c r="ZC15" s="169"/>
      <c r="ZD15" s="169"/>
      <c r="ZE15" s="169"/>
      <c r="ZF15" s="169"/>
      <c r="ZG15" s="169"/>
      <c r="ZH15" s="169"/>
      <c r="ZI15" s="169"/>
      <c r="ZJ15" s="169"/>
      <c r="ZK15" s="169"/>
      <c r="ZL15" s="169"/>
      <c r="ZM15" s="169"/>
      <c r="ZN15" s="169"/>
      <c r="ZO15" s="169"/>
      <c r="ZP15" s="169"/>
      <c r="ZQ15" s="169"/>
      <c r="ZR15" s="169"/>
      <c r="ZS15" s="169"/>
      <c r="ZT15" s="169"/>
      <c r="ZU15" s="169"/>
      <c r="ZV15" s="169"/>
      <c r="ZW15" s="169"/>
      <c r="ZX15" s="169"/>
      <c r="ZY15" s="169"/>
      <c r="ZZ15" s="169"/>
      <c r="AAA15" s="169"/>
      <c r="AAB15" s="169"/>
      <c r="AAC15" s="169"/>
      <c r="AAD15" s="169"/>
      <c r="AAE15" s="169"/>
      <c r="AAF15" s="169"/>
      <c r="AAG15" s="169"/>
      <c r="AAH15" s="169"/>
      <c r="AAI15" s="169"/>
      <c r="AAJ15" s="169"/>
      <c r="AAK15" s="169"/>
      <c r="AAL15" s="169"/>
      <c r="AAM15" s="169"/>
      <c r="AAN15" s="169"/>
      <c r="AAO15" s="169"/>
      <c r="AAP15" s="169"/>
      <c r="AAQ15" s="169"/>
      <c r="AAR15" s="169"/>
      <c r="AAS15" s="169"/>
      <c r="AAT15" s="169"/>
      <c r="AAU15" s="169"/>
      <c r="AAV15" s="169"/>
      <c r="AAW15" s="169"/>
      <c r="AAX15" s="169"/>
      <c r="AAY15" s="169"/>
      <c r="AAZ15" s="169"/>
      <c r="ABA15" s="169"/>
      <c r="ABB15" s="169"/>
      <c r="ABC15" s="169"/>
      <c r="ABD15" s="169"/>
      <c r="ABE15" s="169"/>
      <c r="ABF15" s="169"/>
      <c r="ABG15" s="169"/>
      <c r="ABH15" s="169"/>
      <c r="ABI15" s="169"/>
      <c r="ABJ15" s="169"/>
      <c r="ABK15" s="169"/>
      <c r="ABL15" s="169"/>
      <c r="ABM15" s="169"/>
      <c r="ABN15" s="169"/>
      <c r="ABO15" s="169"/>
      <c r="ABP15" s="169"/>
      <c r="ABQ15" s="169"/>
      <c r="ABR15" s="169"/>
      <c r="ABS15" s="169"/>
      <c r="ABT15" s="169"/>
      <c r="ABU15" s="169"/>
      <c r="ABV15" s="169"/>
      <c r="ABW15" s="169"/>
      <c r="ABX15" s="169"/>
      <c r="ABY15" s="169"/>
      <c r="ABZ15" s="169"/>
      <c r="ACA15" s="169"/>
      <c r="ACB15" s="169"/>
      <c r="ACC15" s="169"/>
      <c r="ACD15" s="169"/>
      <c r="ACE15" s="169"/>
      <c r="ACF15" s="169"/>
      <c r="ACG15" s="169"/>
      <c r="ACH15" s="169"/>
      <c r="ACI15" s="169"/>
      <c r="ACJ15" s="169"/>
      <c r="ACK15" s="169"/>
      <c r="ACL15" s="169"/>
      <c r="ACM15" s="169"/>
      <c r="ACN15" s="169"/>
      <c r="ACO15" s="169"/>
      <c r="ACP15" s="169"/>
      <c r="ACQ15" s="169"/>
      <c r="ACR15" s="169"/>
      <c r="ACS15" s="169"/>
      <c r="ACT15" s="169"/>
      <c r="ACU15" s="169"/>
      <c r="ACV15" s="169"/>
      <c r="ACW15" s="169"/>
      <c r="ACX15" s="169"/>
      <c r="ACY15" s="169"/>
      <c r="ACZ15" s="169"/>
      <c r="ADA15" s="169"/>
      <c r="ADB15" s="169"/>
      <c r="ADC15" s="169"/>
      <c r="ADD15" s="169"/>
      <c r="ADE15" s="169"/>
      <c r="ADF15" s="169"/>
      <c r="ADG15" s="169"/>
      <c r="ADH15" s="169"/>
      <c r="ADI15" s="169"/>
      <c r="ADJ15" s="169"/>
      <c r="ADK15" s="169"/>
      <c r="ADL15" s="169"/>
      <c r="ADM15" s="169"/>
      <c r="ADN15" s="169"/>
      <c r="ADO15" s="169"/>
      <c r="ADP15" s="169"/>
      <c r="ADQ15" s="169"/>
      <c r="ADR15" s="169"/>
      <c r="ADS15" s="169"/>
      <c r="ADT15" s="169"/>
      <c r="ADU15" s="169"/>
      <c r="ADV15" s="169"/>
      <c r="ADW15" s="169"/>
      <c r="ADX15" s="169"/>
      <c r="ADY15" s="169"/>
      <c r="ADZ15" s="169"/>
      <c r="AEA15" s="169"/>
      <c r="AEB15" s="169"/>
      <c r="AEC15" s="169"/>
      <c r="AED15" s="169"/>
      <c r="AEE15" s="169"/>
      <c r="AEF15" s="169"/>
      <c r="AEG15" s="169"/>
      <c r="AEH15" s="169"/>
      <c r="AEI15" s="169"/>
      <c r="AEJ15" s="169"/>
      <c r="AEK15" s="169"/>
      <c r="AEL15" s="169"/>
      <c r="AEM15" s="169"/>
      <c r="AEN15" s="169"/>
      <c r="AEO15" s="169"/>
      <c r="AEP15" s="169"/>
      <c r="AEQ15" s="169"/>
      <c r="AER15" s="169"/>
      <c r="AES15" s="169"/>
      <c r="AET15" s="169"/>
      <c r="AEU15" s="169"/>
      <c r="AEV15" s="169"/>
      <c r="AEW15" s="169"/>
      <c r="AEX15" s="169"/>
      <c r="AEY15" s="169"/>
      <c r="AEZ15" s="169"/>
      <c r="AFA15" s="169"/>
      <c r="AFB15" s="169"/>
      <c r="AFC15" s="169"/>
      <c r="AFD15" s="169"/>
      <c r="AFE15" s="169"/>
      <c r="AFF15" s="169"/>
      <c r="AFG15" s="169"/>
      <c r="AFH15" s="169"/>
      <c r="AFI15" s="169"/>
      <c r="AFJ15" s="169"/>
      <c r="AFK15" s="169"/>
      <c r="AFL15" s="169"/>
      <c r="AFM15" s="169"/>
      <c r="AFN15" s="169"/>
      <c r="AFO15" s="169"/>
      <c r="AFP15" s="169"/>
      <c r="AFQ15" s="169"/>
      <c r="AFR15" s="169"/>
      <c r="AFS15" s="169"/>
      <c r="AFT15" s="169"/>
      <c r="AFU15" s="169"/>
      <c r="AFV15" s="169"/>
      <c r="AFW15" s="169"/>
      <c r="AFX15" s="169"/>
      <c r="AFY15" s="169"/>
    </row>
    <row r="16" spans="1:857" s="169" customFormat="1" ht="15" customHeight="1">
      <c r="A16" s="511" t="s">
        <v>16</v>
      </c>
      <c r="B16" s="512"/>
      <c r="C16" s="512"/>
      <c r="D16" s="512"/>
      <c r="E16" s="512"/>
      <c r="F16" s="512"/>
      <c r="G16" s="513"/>
      <c r="H16" s="391"/>
      <c r="I16" s="383"/>
      <c r="J16" s="209">
        <f>H16</f>
        <v>0</v>
      </c>
      <c r="K16" s="391"/>
      <c r="L16" s="383"/>
      <c r="M16" s="282">
        <f>K16</f>
        <v>0</v>
      </c>
      <c r="O16" s="171"/>
      <c r="P16" s="175"/>
    </row>
    <row r="17" spans="1:19" s="31" customFormat="1" ht="15" customHeight="1">
      <c r="A17" s="511" t="s">
        <v>17</v>
      </c>
      <c r="B17" s="512"/>
      <c r="C17" s="512"/>
      <c r="D17" s="512"/>
      <c r="E17" s="512"/>
      <c r="F17" s="512"/>
      <c r="G17" s="513"/>
      <c r="H17" s="391"/>
      <c r="I17" s="391"/>
      <c r="J17" s="209">
        <f t="shared" si="0"/>
        <v>0</v>
      </c>
      <c r="K17" s="391"/>
      <c r="L17" s="391"/>
      <c r="M17" s="282">
        <f t="shared" si="1"/>
        <v>0</v>
      </c>
      <c r="O17" s="32"/>
      <c r="P17" s="173"/>
      <c r="S17" s="179"/>
    </row>
    <row r="18" spans="1:19" s="31" customFormat="1" ht="15" customHeight="1">
      <c r="A18" s="511" t="s">
        <v>18</v>
      </c>
      <c r="B18" s="512"/>
      <c r="C18" s="512"/>
      <c r="D18" s="512"/>
      <c r="E18" s="512"/>
      <c r="F18" s="512"/>
      <c r="G18" s="513"/>
      <c r="H18" s="391"/>
      <c r="I18" s="391"/>
      <c r="J18" s="209">
        <f t="shared" si="0"/>
        <v>0</v>
      </c>
      <c r="K18" s="391"/>
      <c r="L18" s="391"/>
      <c r="M18" s="282">
        <f t="shared" si="1"/>
        <v>0</v>
      </c>
      <c r="O18" s="32"/>
      <c r="P18" s="173"/>
      <c r="S18" s="69"/>
    </row>
    <row r="19" spans="1:19" s="31" customFormat="1" ht="15" customHeight="1">
      <c r="A19" s="577" t="s">
        <v>255</v>
      </c>
      <c r="B19" s="578"/>
      <c r="C19" s="578"/>
      <c r="D19" s="578"/>
      <c r="E19" s="578"/>
      <c r="F19" s="578"/>
      <c r="G19" s="579"/>
      <c r="H19" s="391"/>
      <c r="I19" s="391"/>
      <c r="J19" s="209">
        <f t="shared" si="0"/>
        <v>0</v>
      </c>
      <c r="K19" s="391"/>
      <c r="L19" s="391"/>
      <c r="M19" s="282">
        <f t="shared" si="1"/>
        <v>0</v>
      </c>
      <c r="O19" s="32"/>
      <c r="P19" s="173"/>
    </row>
    <row r="20" spans="1:19" s="31" customFormat="1" ht="15" customHeight="1">
      <c r="A20" s="577" t="s">
        <v>313</v>
      </c>
      <c r="B20" s="578"/>
      <c r="C20" s="578"/>
      <c r="D20" s="578"/>
      <c r="E20" s="578"/>
      <c r="F20" s="578"/>
      <c r="G20" s="579"/>
      <c r="H20" s="391"/>
      <c r="I20" s="391"/>
      <c r="J20" s="209">
        <f t="shared" si="0"/>
        <v>0</v>
      </c>
      <c r="K20" s="391"/>
      <c r="L20" s="391"/>
      <c r="M20" s="282">
        <f t="shared" si="1"/>
        <v>0</v>
      </c>
      <c r="O20" s="32"/>
      <c r="P20" s="173"/>
    </row>
    <row r="21" spans="1:19" s="31" customFormat="1" ht="15" customHeight="1">
      <c r="A21" s="571" t="s">
        <v>315</v>
      </c>
      <c r="B21" s="572"/>
      <c r="C21" s="572"/>
      <c r="D21" s="572"/>
      <c r="E21" s="572"/>
      <c r="F21" s="572"/>
      <c r="G21" s="573"/>
      <c r="H21" s="246"/>
      <c r="I21" s="246"/>
      <c r="J21" s="209">
        <f t="shared" si="0"/>
        <v>0</v>
      </c>
      <c r="K21" s="244"/>
      <c r="L21" s="244"/>
      <c r="M21" s="282">
        <f t="shared" si="1"/>
        <v>0</v>
      </c>
      <c r="O21" s="177"/>
      <c r="P21" s="173"/>
    </row>
    <row r="22" spans="1:19" s="31" customFormat="1" ht="15" customHeight="1">
      <c r="A22" s="511" t="s">
        <v>206</v>
      </c>
      <c r="B22" s="512"/>
      <c r="C22" s="512"/>
      <c r="D22" s="512"/>
      <c r="E22" s="512"/>
      <c r="F22" s="512"/>
      <c r="G22" s="513"/>
      <c r="H22" s="391"/>
      <c r="I22" s="391"/>
      <c r="J22" s="209">
        <f t="shared" si="0"/>
        <v>0</v>
      </c>
      <c r="K22" s="391"/>
      <c r="L22" s="391"/>
      <c r="M22" s="282">
        <f t="shared" si="1"/>
        <v>0</v>
      </c>
      <c r="O22" s="32"/>
      <c r="P22" s="173"/>
    </row>
    <row r="23" spans="1:19" s="31" customFormat="1" ht="15" customHeight="1" thickBot="1">
      <c r="A23" s="550" t="s">
        <v>27</v>
      </c>
      <c r="B23" s="551"/>
      <c r="C23" s="551"/>
      <c r="D23" s="551"/>
      <c r="E23" s="551"/>
      <c r="F23" s="551"/>
      <c r="G23" s="552"/>
      <c r="H23" s="183">
        <f>H10+H11+H12+H13+H14+H15+H16+H17+H18+H19+H20+H22</f>
        <v>0</v>
      </c>
      <c r="I23" s="183">
        <f>I10+I11+I12+I13+I14+I15+I17+I18+I19+I20+I22</f>
        <v>0</v>
      </c>
      <c r="J23" s="183">
        <f t="shared" si="0"/>
        <v>0</v>
      </c>
      <c r="K23" s="183">
        <f>K10+K11+K12+K13+K14+K15+K16+K17+K18+K19+K20+K22</f>
        <v>0</v>
      </c>
      <c r="L23" s="183">
        <f>L10+L11+L12+L13+L14+L15+L17+L18+L19+L20+L22</f>
        <v>0</v>
      </c>
      <c r="M23" s="82">
        <f t="shared" si="1"/>
        <v>0</v>
      </c>
      <c r="O23" s="32"/>
      <c r="P23" s="173"/>
    </row>
    <row r="24" spans="1:19" s="31" customFormat="1" ht="15" customHeight="1">
      <c r="A24" s="97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84"/>
      <c r="O24" s="173"/>
    </row>
    <row r="25" spans="1:19" s="31" customFormat="1" ht="15" customHeight="1">
      <c r="A25" s="270"/>
      <c r="B25" s="270"/>
      <c r="C25" s="270"/>
      <c r="D25" s="270"/>
      <c r="E25" s="270"/>
      <c r="F25" s="270"/>
      <c r="G25" s="270"/>
      <c r="H25" s="270"/>
      <c r="N25" s="32"/>
      <c r="O25" s="173"/>
    </row>
    <row r="26" spans="1:19" s="31" customFormat="1" ht="15" customHeight="1">
      <c r="A26" s="558" t="s">
        <v>132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32"/>
      <c r="O26" s="173"/>
    </row>
    <row r="27" spans="1:19" s="31" customFormat="1" ht="15" customHeight="1" thickBot="1">
      <c r="A27" s="309"/>
      <c r="B27" s="309"/>
      <c r="C27" s="309"/>
      <c r="D27" s="309"/>
      <c r="E27" s="309"/>
      <c r="F27" s="309"/>
      <c r="G27" s="309"/>
      <c r="H27" s="309"/>
      <c r="I27" s="309"/>
      <c r="J27" s="352"/>
      <c r="K27" s="308"/>
      <c r="L27" s="308"/>
      <c r="M27" s="308"/>
      <c r="N27" s="177"/>
      <c r="O27" s="173"/>
    </row>
    <row r="28" spans="1:19" s="31" customFormat="1" ht="15" customHeight="1">
      <c r="A28" s="559" t="s">
        <v>80</v>
      </c>
      <c r="B28" s="560"/>
      <c r="C28" s="560" t="s">
        <v>119</v>
      </c>
      <c r="D28" s="560"/>
      <c r="E28" s="560"/>
      <c r="F28" s="560"/>
      <c r="G28" s="563" t="s">
        <v>100</v>
      </c>
      <c r="H28" s="564"/>
      <c r="I28" s="567">
        <v>2019</v>
      </c>
      <c r="J28" s="568"/>
      <c r="K28" s="177"/>
    </row>
    <row r="29" spans="1:19" s="31" customFormat="1" ht="15" customHeight="1">
      <c r="A29" s="561"/>
      <c r="B29" s="562"/>
      <c r="C29" s="562"/>
      <c r="D29" s="562"/>
      <c r="E29" s="562"/>
      <c r="F29" s="562"/>
      <c r="G29" s="565"/>
      <c r="H29" s="566"/>
      <c r="I29" s="569" t="s">
        <v>74</v>
      </c>
      <c r="J29" s="570"/>
      <c r="K29" s="32"/>
    </row>
    <row r="30" spans="1:19" s="31" customFormat="1" ht="15" customHeight="1">
      <c r="A30" s="534"/>
      <c r="B30" s="535"/>
      <c r="C30" s="535"/>
      <c r="D30" s="536"/>
      <c r="E30" s="536"/>
      <c r="F30" s="536"/>
      <c r="G30" s="537"/>
      <c r="H30" s="538"/>
      <c r="I30" s="556"/>
      <c r="J30" s="557"/>
      <c r="K30" s="70"/>
    </row>
    <row r="31" spans="1:19" s="31" customFormat="1" ht="15" customHeight="1">
      <c r="A31" s="534"/>
      <c r="B31" s="535"/>
      <c r="C31" s="535"/>
      <c r="D31" s="536"/>
      <c r="E31" s="536"/>
      <c r="F31" s="536"/>
      <c r="G31" s="537"/>
      <c r="H31" s="538"/>
      <c r="I31" s="556"/>
      <c r="J31" s="557"/>
      <c r="K31"/>
    </row>
    <row r="32" spans="1:19" s="31" customFormat="1" ht="15" customHeight="1">
      <c r="A32" s="534"/>
      <c r="B32" s="535"/>
      <c r="C32" s="535"/>
      <c r="D32" s="536"/>
      <c r="E32" s="536"/>
      <c r="F32" s="536"/>
      <c r="G32" s="537"/>
      <c r="H32" s="538"/>
      <c r="I32" s="556"/>
      <c r="J32" s="557"/>
      <c r="K32" s="32"/>
    </row>
    <row r="33" spans="1:18" s="31" customFormat="1" ht="15" customHeight="1">
      <c r="A33" s="534"/>
      <c r="B33" s="535"/>
      <c r="C33" s="535"/>
      <c r="D33" s="536"/>
      <c r="E33" s="536"/>
      <c r="F33" s="536"/>
      <c r="G33" s="537"/>
      <c r="H33" s="538"/>
      <c r="I33" s="556"/>
      <c r="J33" s="557"/>
      <c r="K33" s="32"/>
    </row>
    <row r="34" spans="1:18" s="31" customFormat="1" ht="15" customHeight="1" thickBot="1">
      <c r="A34" s="539"/>
      <c r="B34" s="540"/>
      <c r="C34" s="540"/>
      <c r="D34" s="541"/>
      <c r="E34" s="541"/>
      <c r="F34" s="541"/>
      <c r="G34" s="542"/>
      <c r="H34" s="543"/>
      <c r="I34" s="609"/>
      <c r="J34" s="610"/>
      <c r="K34" s="177"/>
      <c r="M34" s="180"/>
      <c r="N34" s="32"/>
    </row>
    <row r="35" spans="1:18" ht="15" customHeight="1" thickBot="1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O35" s="25"/>
    </row>
    <row r="36" spans="1:18" ht="15" customHeight="1">
      <c r="A36" s="591" t="s">
        <v>133</v>
      </c>
      <c r="B36" s="592"/>
      <c r="C36" s="592"/>
      <c r="D36" s="592"/>
      <c r="E36" s="592"/>
      <c r="F36" s="592"/>
      <c r="G36" s="593"/>
      <c r="H36" s="600"/>
      <c r="I36" s="601"/>
      <c r="J36" s="602"/>
      <c r="K36" s="32"/>
      <c r="O36" s="25"/>
    </row>
    <row r="37" spans="1:18" ht="15" customHeight="1">
      <c r="A37" s="594" t="s">
        <v>134</v>
      </c>
      <c r="B37" s="595"/>
      <c r="C37" s="595"/>
      <c r="D37" s="595"/>
      <c r="E37" s="595"/>
      <c r="F37" s="595"/>
      <c r="G37" s="596"/>
      <c r="H37" s="603"/>
      <c r="I37" s="604"/>
      <c r="J37" s="605"/>
      <c r="K37" s="32"/>
      <c r="O37" s="25"/>
    </row>
    <row r="38" spans="1:18" ht="15" customHeight="1">
      <c r="A38" s="597" t="s">
        <v>329</v>
      </c>
      <c r="B38" s="598"/>
      <c r="C38" s="598"/>
      <c r="D38" s="598"/>
      <c r="E38" s="598"/>
      <c r="F38" s="598"/>
      <c r="G38" s="599"/>
      <c r="H38" s="606"/>
      <c r="I38" s="607"/>
      <c r="J38" s="608"/>
      <c r="K38" s="32"/>
      <c r="O38" s="25"/>
    </row>
    <row r="39" spans="1:18" ht="15" customHeight="1">
      <c r="A39" s="597" t="s">
        <v>330</v>
      </c>
      <c r="B39" s="598"/>
      <c r="C39" s="598"/>
      <c r="D39" s="598"/>
      <c r="E39" s="598"/>
      <c r="F39" s="598"/>
      <c r="G39" s="599"/>
      <c r="H39" s="606"/>
      <c r="I39" s="607"/>
      <c r="J39" s="608"/>
      <c r="K39" s="32"/>
      <c r="O39" s="25"/>
    </row>
    <row r="40" spans="1:18" ht="15" customHeight="1">
      <c r="A40" s="594" t="s">
        <v>331</v>
      </c>
      <c r="B40" s="595"/>
      <c r="C40" s="595"/>
      <c r="D40" s="595"/>
      <c r="E40" s="595"/>
      <c r="F40" s="595"/>
      <c r="G40" s="596"/>
      <c r="H40" s="387" t="s">
        <v>328</v>
      </c>
      <c r="I40" s="589" t="s">
        <v>74</v>
      </c>
      <c r="J40" s="590"/>
      <c r="K40" s="25"/>
      <c r="N40" s="389" t="s">
        <v>172</v>
      </c>
      <c r="O40" s="25"/>
    </row>
    <row r="41" spans="1:18" s="31" customFormat="1" ht="15" customHeight="1">
      <c r="A41" s="583" t="s">
        <v>332</v>
      </c>
      <c r="B41" s="584"/>
      <c r="C41" s="584"/>
      <c r="D41" s="584"/>
      <c r="E41" s="584"/>
      <c r="F41" s="584"/>
      <c r="G41" s="585"/>
      <c r="H41" s="405"/>
      <c r="I41" s="612"/>
      <c r="J41" s="613"/>
      <c r="K41" s="62"/>
      <c r="L41" s="177"/>
      <c r="M41" s="173"/>
      <c r="N41" s="173"/>
      <c r="R41"/>
    </row>
    <row r="42" spans="1:18">
      <c r="A42" s="583" t="s">
        <v>333</v>
      </c>
      <c r="B42" s="584"/>
      <c r="C42" s="584"/>
      <c r="D42" s="584"/>
      <c r="E42" s="584"/>
      <c r="F42" s="584"/>
      <c r="G42" s="585"/>
      <c r="H42" s="405"/>
      <c r="I42" s="612"/>
      <c r="J42" s="613"/>
      <c r="K42" s="25"/>
      <c r="M42" s="174"/>
      <c r="N42" s="174"/>
      <c r="O42" s="25"/>
    </row>
    <row r="43" spans="1:18" ht="13.8" thickBot="1">
      <c r="A43" s="586" t="s">
        <v>334</v>
      </c>
      <c r="B43" s="587"/>
      <c r="C43" s="587"/>
      <c r="D43" s="587"/>
      <c r="E43" s="587"/>
      <c r="F43" s="587"/>
      <c r="G43" s="588"/>
      <c r="H43" s="406"/>
      <c r="I43" s="614"/>
      <c r="J43" s="615"/>
      <c r="K43" s="611"/>
      <c r="L43" s="611"/>
      <c r="M43" s="174"/>
      <c r="N43" s="388" t="str">
        <f>IF(M18-I41-I42-I43=0,"0","errore")</f>
        <v>0</v>
      </c>
      <c r="O43" s="25"/>
    </row>
    <row r="56" spans="1:15" s="31" customFormat="1" ht="15" customHeigh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77"/>
      <c r="O56" s="173"/>
    </row>
    <row r="57" spans="1:15" s="31" customFormat="1" ht="1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77"/>
      <c r="O57" s="173"/>
    </row>
    <row r="58" spans="1:15" s="31" customFormat="1" ht="1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7"/>
      <c r="O58" s="173"/>
    </row>
    <row r="59" spans="1:15" s="31" customFormat="1" ht="1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77"/>
      <c r="O59" s="173"/>
    </row>
    <row r="60" spans="1:15" s="31" customFormat="1" ht="1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77"/>
      <c r="O60" s="173"/>
    </row>
    <row r="61" spans="1:15" s="31" customFormat="1" ht="1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77"/>
      <c r="O61" s="173"/>
    </row>
    <row r="62" spans="1:15" s="31" customFormat="1" ht="15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77"/>
      <c r="O62" s="173"/>
    </row>
    <row r="63" spans="1:15" s="31" customFormat="1" ht="1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77"/>
      <c r="O63" s="173"/>
    </row>
    <row r="64" spans="1:1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  <row r="65" spans="1:15" s="70" customFormat="1" ht="32.4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O65" s="176"/>
    </row>
    <row r="66" spans="1:15" ht="30.6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</row>
    <row r="67" spans="1:15" ht="6.6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</row>
    <row r="68" spans="1:15" ht="12.6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</row>
    <row r="69" spans="1:15" ht="12.6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</row>
    <row r="70" spans="1:15" ht="13.5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</row>
    <row r="71" spans="1:15" ht="29.25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15" ht="36.75" customHeigh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</row>
    <row r="73" spans="1:1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</row>
    <row r="74" spans="1:15" ht="15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</row>
    <row r="75" spans="1:15" ht="4.2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</row>
    <row r="76" spans="1:15" ht="19.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5" ht="19.5" customHeight="1"/>
    <row r="78" spans="1:15" ht="15" customHeight="1"/>
    <row r="79" spans="1:15" ht="15" customHeight="1"/>
    <row r="80" spans="1:15" ht="15" customHeight="1"/>
    <row r="81" spans="2:2" ht="15" customHeight="1"/>
    <row r="82" spans="2:2" ht="15" customHeight="1"/>
    <row r="83" spans="2:2" ht="4.5" customHeight="1"/>
    <row r="84" spans="2:2" ht="20.25" customHeight="1"/>
    <row r="85" spans="2:2" ht="16.5" customHeight="1"/>
    <row r="86" spans="2:2" ht="20.25" customHeight="1"/>
    <row r="87" spans="2:2" ht="20.25" customHeight="1"/>
    <row r="88" spans="2:2">
      <c r="B88" s="62"/>
    </row>
    <row r="89" spans="2:2">
      <c r="B89" s="62"/>
    </row>
  </sheetData>
  <sheetProtection algorithmName="SHA-512" hashValue="vQVjRmnFZBbWusl5X/RHQIPmrW1zg/mFmCwpGPLFd/6L9xejeqcv8AEX7gjc2oyPzGaj2Lgo8lNUNgrOo/hkkQ==" saltValue="asKqxBxo0RR2+5JuW0HeqQ==" spinCount="100000" sheet="1" objects="1" scenarios="1" selectLockedCells="1"/>
  <mergeCells count="63">
    <mergeCell ref="I32:J32"/>
    <mergeCell ref="I33:J33"/>
    <mergeCell ref="I34:J34"/>
    <mergeCell ref="K43:L43"/>
    <mergeCell ref="I41:J41"/>
    <mergeCell ref="I42:J42"/>
    <mergeCell ref="I43:J43"/>
    <mergeCell ref="A41:G41"/>
    <mergeCell ref="A42:G42"/>
    <mergeCell ref="A43:G43"/>
    <mergeCell ref="I40:J40"/>
    <mergeCell ref="A36:G36"/>
    <mergeCell ref="A37:G37"/>
    <mergeCell ref="A38:G38"/>
    <mergeCell ref="A39:G39"/>
    <mergeCell ref="A40:G40"/>
    <mergeCell ref="H36:J36"/>
    <mergeCell ref="H37:J37"/>
    <mergeCell ref="H38:J38"/>
    <mergeCell ref="H39:J39"/>
    <mergeCell ref="A1:M1"/>
    <mergeCell ref="A4:M4"/>
    <mergeCell ref="A15:G15"/>
    <mergeCell ref="A21:G21"/>
    <mergeCell ref="A22:G22"/>
    <mergeCell ref="A9:G9"/>
    <mergeCell ref="A8:G8"/>
    <mergeCell ref="A16:G16"/>
    <mergeCell ref="A17:G17"/>
    <mergeCell ref="A18:G18"/>
    <mergeCell ref="A19:G19"/>
    <mergeCell ref="A20:G20"/>
    <mergeCell ref="A10:G10"/>
    <mergeCell ref="A11:G11"/>
    <mergeCell ref="A12:G12"/>
    <mergeCell ref="A13:G13"/>
    <mergeCell ref="I31:J31"/>
    <mergeCell ref="A26:M26"/>
    <mergeCell ref="A28:B29"/>
    <mergeCell ref="C28:F29"/>
    <mergeCell ref="G28:H29"/>
    <mergeCell ref="I28:J28"/>
    <mergeCell ref="I29:J29"/>
    <mergeCell ref="A30:B30"/>
    <mergeCell ref="H6:J6"/>
    <mergeCell ref="K6:M6"/>
    <mergeCell ref="A23:G23"/>
    <mergeCell ref="A14:G14"/>
    <mergeCell ref="I30:J30"/>
    <mergeCell ref="C30:F30"/>
    <mergeCell ref="G30:H30"/>
    <mergeCell ref="A34:B34"/>
    <mergeCell ref="A33:B33"/>
    <mergeCell ref="C33:F33"/>
    <mergeCell ref="C34:F34"/>
    <mergeCell ref="G34:H34"/>
    <mergeCell ref="A32:B32"/>
    <mergeCell ref="C32:F32"/>
    <mergeCell ref="G32:H32"/>
    <mergeCell ref="G33:H33"/>
    <mergeCell ref="C31:F31"/>
    <mergeCell ref="G31:H31"/>
    <mergeCell ref="A31:B3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headerFooter alignWithMargins="0"/>
  <ignoredErrors>
    <ignoredError sqref="J16 M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M70"/>
  <sheetViews>
    <sheetView showGridLines="0" workbookViewId="0">
      <selection activeCell="G13" sqref="G13"/>
    </sheetView>
  </sheetViews>
  <sheetFormatPr defaultColWidth="9.109375" defaultRowHeight="13.2"/>
  <cols>
    <col min="1" max="4" width="9.109375" style="25" customWidth="1"/>
    <col min="5" max="5" width="14" style="25" customWidth="1"/>
    <col min="6" max="6" width="16.109375" style="25" customWidth="1"/>
    <col min="7" max="9" width="15.6640625" style="25" customWidth="1"/>
    <col min="10" max="10" width="10.33203125" style="25" customWidth="1"/>
    <col min="11" max="12" width="14.33203125" style="25" customWidth="1"/>
    <col min="13" max="16384" width="9.109375" style="25"/>
  </cols>
  <sheetData>
    <row r="1" spans="1:13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76"/>
      <c r="K1" s="76"/>
      <c r="L1" s="254"/>
    </row>
    <row r="2" spans="1:13" s="23" customFormat="1" ht="21" customHeight="1">
      <c r="A2" s="252"/>
      <c r="B2" s="252"/>
      <c r="C2" s="252"/>
      <c r="D2" s="252"/>
      <c r="E2" s="252"/>
      <c r="F2" s="252"/>
      <c r="G2" s="252"/>
      <c r="H2" s="252"/>
      <c r="I2" s="252"/>
      <c r="J2" s="250"/>
      <c r="K2" s="250"/>
      <c r="L2" s="250"/>
    </row>
    <row r="3" spans="1:13" ht="21" customHeight="1" thickBot="1">
      <c r="A3" s="24"/>
      <c r="B3" s="24"/>
      <c r="C3" s="24"/>
      <c r="D3" s="24"/>
      <c r="E3" s="24"/>
    </row>
    <row r="4" spans="1:13" s="70" customFormat="1" ht="30.75" customHeight="1" thickBot="1">
      <c r="A4" s="493" t="s">
        <v>152</v>
      </c>
      <c r="B4" s="494"/>
      <c r="C4" s="494"/>
      <c r="D4" s="494"/>
      <c r="E4" s="494"/>
      <c r="F4" s="494"/>
      <c r="G4" s="494"/>
      <c r="H4" s="494"/>
      <c r="I4" s="495"/>
      <c r="J4" s="95"/>
      <c r="K4" s="95"/>
      <c r="L4" s="95"/>
    </row>
    <row r="5" spans="1:13" s="69" customFormat="1" ht="20.100000000000001" customHeight="1" thickBot="1">
      <c r="A5" s="251"/>
      <c r="B5" s="251"/>
      <c r="C5" s="251"/>
      <c r="D5" s="251"/>
      <c r="E5" s="251"/>
      <c r="F5" s="251"/>
      <c r="G5" s="251"/>
      <c r="H5" s="251"/>
      <c r="I5" s="67"/>
      <c r="J5" s="67"/>
      <c r="K5" s="67"/>
      <c r="L5" s="67"/>
    </row>
    <row r="6" spans="1:13" ht="21.75" customHeight="1" thickBot="1">
      <c r="A6" s="100"/>
      <c r="G6" s="638">
        <v>2019</v>
      </c>
      <c r="H6" s="549"/>
    </row>
    <row r="7" spans="1:13" ht="6.75" customHeight="1" thickBot="1">
      <c r="A7" s="100"/>
    </row>
    <row r="8" spans="1:13" ht="12" hidden="1" customHeight="1">
      <c r="A8" s="100"/>
    </row>
    <row r="9" spans="1:13" ht="18" customHeight="1">
      <c r="A9" s="637"/>
      <c r="B9" s="637"/>
      <c r="C9" s="637"/>
      <c r="D9" s="637"/>
      <c r="E9" s="637"/>
      <c r="F9" s="637"/>
      <c r="G9" s="639" t="s">
        <v>74</v>
      </c>
      <c r="H9" s="640"/>
    </row>
    <row r="10" spans="1:13" s="99" customFormat="1" ht="39.9" customHeight="1" thickBot="1">
      <c r="A10" s="637"/>
      <c r="B10" s="637"/>
      <c r="C10" s="637"/>
      <c r="D10" s="637"/>
      <c r="E10" s="637"/>
      <c r="F10" s="637"/>
      <c r="G10" s="101" t="s">
        <v>26</v>
      </c>
      <c r="H10" s="102" t="s">
        <v>285</v>
      </c>
      <c r="I10" s="253"/>
      <c r="K10" s="623" t="s">
        <v>172</v>
      </c>
      <c r="L10" s="624"/>
      <c r="M10" s="625"/>
    </row>
    <row r="11" spans="1:13" s="99" customFormat="1" ht="6.9" customHeight="1">
      <c r="A11" s="251"/>
      <c r="B11" s="251"/>
      <c r="C11" s="251"/>
      <c r="D11" s="251"/>
      <c r="E11" s="251"/>
      <c r="F11" s="251"/>
      <c r="G11" s="253"/>
      <c r="H11" s="253"/>
      <c r="I11" s="253"/>
      <c r="L11" s="253"/>
      <c r="M11" s="253"/>
    </row>
    <row r="12" spans="1:13" s="99" customFormat="1" ht="15" customHeight="1" thickBot="1">
      <c r="A12" s="622" t="s">
        <v>31</v>
      </c>
      <c r="B12" s="622"/>
      <c r="C12" s="622"/>
      <c r="D12" s="622"/>
      <c r="E12" s="622"/>
      <c r="F12" s="622"/>
      <c r="G12" s="253"/>
      <c r="H12" s="253"/>
      <c r="I12" s="253"/>
      <c r="L12" s="253"/>
      <c r="M12" s="253"/>
    </row>
    <row r="13" spans="1:13" s="69" customFormat="1" ht="15" customHeight="1">
      <c r="A13" s="503" t="s">
        <v>32</v>
      </c>
      <c r="B13" s="504"/>
      <c r="C13" s="504"/>
      <c r="D13" s="504"/>
      <c r="E13" s="504"/>
      <c r="F13" s="504"/>
      <c r="G13" s="392"/>
      <c r="H13" s="393"/>
      <c r="I13" s="67"/>
      <c r="L13" s="67"/>
      <c r="M13" s="67"/>
    </row>
    <row r="14" spans="1:13" s="69" customFormat="1" ht="15" customHeight="1">
      <c r="A14" s="474" t="s">
        <v>33</v>
      </c>
      <c r="B14" s="475"/>
      <c r="C14" s="475"/>
      <c r="D14" s="475"/>
      <c r="E14" s="475"/>
      <c r="F14" s="475"/>
      <c r="G14" s="391"/>
      <c r="H14" s="394"/>
      <c r="I14" s="67"/>
      <c r="L14" s="67"/>
      <c r="M14" s="67"/>
    </row>
    <row r="15" spans="1:13" s="69" customFormat="1" ht="15" customHeight="1">
      <c r="A15" s="474" t="s">
        <v>34</v>
      </c>
      <c r="B15" s="475"/>
      <c r="C15" s="475"/>
      <c r="D15" s="475"/>
      <c r="E15" s="475"/>
      <c r="F15" s="475"/>
      <c r="G15" s="391"/>
      <c r="H15" s="394"/>
      <c r="I15" s="67"/>
      <c r="L15" s="67"/>
      <c r="M15" s="67"/>
    </row>
    <row r="16" spans="1:13" s="69" customFormat="1" ht="15" customHeight="1">
      <c r="A16" s="474" t="s">
        <v>75</v>
      </c>
      <c r="B16" s="475"/>
      <c r="C16" s="475"/>
      <c r="D16" s="475"/>
      <c r="E16" s="475"/>
      <c r="F16" s="475"/>
      <c r="G16" s="391"/>
      <c r="H16" s="394"/>
      <c r="I16" s="67"/>
      <c r="L16" s="67"/>
      <c r="M16" s="67"/>
    </row>
    <row r="17" spans="1:13" s="69" customFormat="1" ht="15" customHeight="1">
      <c r="A17" s="474" t="s">
        <v>35</v>
      </c>
      <c r="B17" s="475"/>
      <c r="C17" s="475"/>
      <c r="D17" s="475"/>
      <c r="E17" s="475"/>
      <c r="F17" s="475"/>
      <c r="G17" s="391"/>
      <c r="H17" s="394"/>
      <c r="I17" s="67"/>
      <c r="L17" s="67"/>
      <c r="M17" s="67"/>
    </row>
    <row r="18" spans="1:13" s="69" customFormat="1" ht="15" customHeight="1">
      <c r="A18" s="474" t="s">
        <v>297</v>
      </c>
      <c r="B18" s="475"/>
      <c r="C18" s="475"/>
      <c r="D18" s="475"/>
      <c r="E18" s="475"/>
      <c r="F18" s="475"/>
      <c r="G18" s="391"/>
      <c r="H18" s="394"/>
      <c r="I18" s="67"/>
      <c r="L18" s="67"/>
      <c r="M18" s="67"/>
    </row>
    <row r="19" spans="1:13" s="69" customFormat="1" ht="15" customHeight="1">
      <c r="A19" s="474" t="s">
        <v>298</v>
      </c>
      <c r="B19" s="475"/>
      <c r="C19" s="475"/>
      <c r="D19" s="475"/>
      <c r="E19" s="475"/>
      <c r="F19" s="475"/>
      <c r="G19" s="391"/>
      <c r="H19" s="394"/>
      <c r="I19" s="67"/>
      <c r="L19" s="67"/>
      <c r="M19" s="67"/>
    </row>
    <row r="20" spans="1:13" s="69" customFormat="1" ht="15" customHeight="1" thickBot="1">
      <c r="A20" s="488" t="s">
        <v>28</v>
      </c>
      <c r="B20" s="489"/>
      <c r="C20" s="489"/>
      <c r="D20" s="489"/>
      <c r="E20" s="489"/>
      <c r="F20" s="489"/>
      <c r="G20" s="325">
        <f>+G13+G14+G15+G16+G17+G18+G19</f>
        <v>0</v>
      </c>
      <c r="H20" s="326">
        <f>+H13+H14+H15+H16+H17+H18+H19</f>
        <v>0</v>
      </c>
      <c r="I20" s="67"/>
      <c r="K20" s="67" t="str">
        <f>IF('3. Info patrimoniali V.M. '!M11-'4. TDE'!G20=0,"0","errore")</f>
        <v>0</v>
      </c>
      <c r="L20" s="67" t="str">
        <f>IF('3. Info patrimoniali V.M. '!M12+'3. Info patrimoniali V.M. '!M13-'4. TDE'!H20=0,"0","errore")</f>
        <v>0</v>
      </c>
    </row>
    <row r="21" spans="1:13" ht="6.9" customHeight="1">
      <c r="A21" s="103"/>
    </row>
    <row r="22" spans="1:13" s="99" customFormat="1" ht="15" customHeight="1" thickBot="1">
      <c r="A22" s="622" t="s">
        <v>76</v>
      </c>
      <c r="B22" s="622"/>
      <c r="C22" s="622"/>
      <c r="D22" s="622"/>
      <c r="E22" s="622"/>
      <c r="F22" s="622"/>
      <c r="G22" s="253"/>
      <c r="H22" s="253"/>
      <c r="I22" s="253"/>
      <c r="K22" s="253"/>
      <c r="L22" s="253"/>
    </row>
    <row r="23" spans="1:13" s="69" customFormat="1" ht="15" customHeight="1">
      <c r="A23" s="503" t="s">
        <v>142</v>
      </c>
      <c r="B23" s="504"/>
      <c r="C23" s="504"/>
      <c r="D23" s="504"/>
      <c r="E23" s="504"/>
      <c r="F23" s="504"/>
      <c r="G23" s="392"/>
      <c r="H23" s="393"/>
      <c r="I23" s="67"/>
      <c r="K23" s="67"/>
      <c r="L23" s="67"/>
    </row>
    <row r="24" spans="1:13" s="69" customFormat="1" ht="15" customHeight="1">
      <c r="A24" s="474" t="s">
        <v>144</v>
      </c>
      <c r="B24" s="475"/>
      <c r="C24" s="475"/>
      <c r="D24" s="475"/>
      <c r="E24" s="475"/>
      <c r="F24" s="475"/>
      <c r="G24" s="391"/>
      <c r="H24" s="394"/>
      <c r="I24" s="67"/>
      <c r="K24" s="67"/>
      <c r="L24" s="67"/>
    </row>
    <row r="25" spans="1:13" s="69" customFormat="1" ht="15" customHeight="1">
      <c r="A25" s="474" t="s">
        <v>145</v>
      </c>
      <c r="B25" s="475"/>
      <c r="C25" s="475"/>
      <c r="D25" s="475"/>
      <c r="E25" s="475"/>
      <c r="F25" s="475"/>
      <c r="G25" s="391"/>
      <c r="H25" s="394"/>
      <c r="I25" s="67"/>
      <c r="K25" s="67"/>
      <c r="L25" s="67"/>
    </row>
    <row r="26" spans="1:13" s="69" customFormat="1" ht="15" customHeight="1">
      <c r="A26" s="474" t="s">
        <v>143</v>
      </c>
      <c r="B26" s="475"/>
      <c r="C26" s="475"/>
      <c r="D26" s="475"/>
      <c r="E26" s="475"/>
      <c r="F26" s="475"/>
      <c r="G26" s="391"/>
      <c r="H26" s="394"/>
      <c r="I26" s="67"/>
      <c r="K26" s="67"/>
      <c r="L26" s="67"/>
    </row>
    <row r="27" spans="1:13" s="69" customFormat="1" ht="15" customHeight="1" thickBot="1">
      <c r="A27" s="488" t="s">
        <v>28</v>
      </c>
      <c r="B27" s="489"/>
      <c r="C27" s="489"/>
      <c r="D27" s="489"/>
      <c r="E27" s="489"/>
      <c r="F27" s="489"/>
      <c r="G27" s="325">
        <f>+G23+G24+G25+G26</f>
        <v>0</v>
      </c>
      <c r="H27" s="326">
        <f>+H23+H24+H25+H26</f>
        <v>0</v>
      </c>
      <c r="I27" s="67"/>
      <c r="K27" s="67" t="str">
        <f>IF('3. Info patrimoniali V.M. '!M11-'4. TDE'!G27=0,"0","errore")</f>
        <v>0</v>
      </c>
      <c r="L27" s="67" t="str">
        <f>IF('3. Info patrimoniali V.M. '!M12+'3. Info patrimoniali V.M. '!M13-'4. TDE'!H27=0,"0","errore")</f>
        <v>0</v>
      </c>
    </row>
    <row r="28" spans="1:13" ht="6.9" customHeight="1">
      <c r="A28" s="100"/>
    </row>
    <row r="29" spans="1:13" s="99" customFormat="1" ht="15" customHeight="1" thickBot="1">
      <c r="A29" s="622" t="s">
        <v>89</v>
      </c>
      <c r="B29" s="622"/>
      <c r="C29" s="622"/>
      <c r="D29" s="622"/>
      <c r="E29" s="622"/>
      <c r="F29" s="622"/>
      <c r="G29" s="253"/>
      <c r="H29" s="253"/>
      <c r="I29" s="253"/>
      <c r="K29" s="253"/>
      <c r="L29" s="253"/>
    </row>
    <row r="30" spans="1:13" s="69" customFormat="1" ht="15" customHeight="1">
      <c r="A30" s="503" t="s">
        <v>36</v>
      </c>
      <c r="B30" s="504"/>
      <c r="C30" s="504"/>
      <c r="D30" s="504"/>
      <c r="E30" s="504"/>
      <c r="F30" s="504"/>
      <c r="G30" s="392"/>
      <c r="H30" s="393"/>
      <c r="I30" s="67"/>
      <c r="K30" s="67"/>
      <c r="L30" s="67"/>
    </row>
    <row r="31" spans="1:13" s="69" customFormat="1" ht="15" customHeight="1">
      <c r="A31" s="474" t="s">
        <v>38</v>
      </c>
      <c r="B31" s="475"/>
      <c r="C31" s="475"/>
      <c r="D31" s="475"/>
      <c r="E31" s="475"/>
      <c r="F31" s="475"/>
      <c r="G31" s="391"/>
      <c r="H31" s="394"/>
      <c r="I31" s="67"/>
      <c r="K31" s="67"/>
      <c r="L31" s="67"/>
    </row>
    <row r="32" spans="1:13" s="69" customFormat="1" ht="15" customHeight="1">
      <c r="A32" s="474" t="s">
        <v>37</v>
      </c>
      <c r="B32" s="475"/>
      <c r="C32" s="475"/>
      <c r="D32" s="475"/>
      <c r="E32" s="475"/>
      <c r="F32" s="475"/>
      <c r="G32" s="391"/>
      <c r="H32" s="394"/>
      <c r="I32" s="67"/>
      <c r="K32" s="67"/>
      <c r="L32" s="67"/>
    </row>
    <row r="33" spans="1:12" s="69" customFormat="1" ht="15" customHeight="1" thickBot="1">
      <c r="A33" s="488" t="s">
        <v>28</v>
      </c>
      <c r="B33" s="489"/>
      <c r="C33" s="489"/>
      <c r="D33" s="489"/>
      <c r="E33" s="489"/>
      <c r="F33" s="489"/>
      <c r="G33" s="325">
        <f>+G30+G31+G32</f>
        <v>0</v>
      </c>
      <c r="H33" s="326">
        <f>+H30+H31+H32</f>
        <v>0</v>
      </c>
      <c r="I33" s="67"/>
      <c r="K33" s="67" t="str">
        <f>IF('3. Info patrimoniali V.M. '!M11-'4. TDE'!G33=0,"0","errore")</f>
        <v>0</v>
      </c>
      <c r="L33" s="67" t="str">
        <f>IF('3. Info patrimoniali V.M. '!M12+'3. Info patrimoniali V.M. '!M13-'4. TDE'!H33=0,"0","errore")</f>
        <v>0</v>
      </c>
    </row>
    <row r="34" spans="1:12" ht="6.9" customHeight="1">
      <c r="A34" s="100"/>
    </row>
    <row r="35" spans="1:12" ht="6.9" customHeight="1">
      <c r="A35" s="100"/>
    </row>
    <row r="36" spans="1:12" ht="20.25" customHeight="1" thickBot="1">
      <c r="A36" s="630" t="s">
        <v>267</v>
      </c>
      <c r="B36" s="630"/>
      <c r="C36" s="630"/>
      <c r="D36" s="630"/>
      <c r="E36" s="630"/>
      <c r="F36" s="312"/>
      <c r="G36" s="301"/>
      <c r="H36" s="301"/>
      <c r="I36" s="301"/>
    </row>
    <row r="37" spans="1:12" ht="15" customHeight="1">
      <c r="A37" s="631" t="s">
        <v>268</v>
      </c>
      <c r="B37" s="632"/>
      <c r="C37" s="632"/>
      <c r="D37" s="632"/>
      <c r="E37" s="632"/>
      <c r="F37" s="633"/>
      <c r="G37" s="392"/>
      <c r="H37" s="393"/>
    </row>
    <row r="38" spans="1:12" ht="15" customHeight="1">
      <c r="A38" s="577" t="s">
        <v>269</v>
      </c>
      <c r="B38" s="578"/>
      <c r="C38" s="578"/>
      <c r="D38" s="578"/>
      <c r="E38" s="578"/>
      <c r="F38" s="579"/>
      <c r="G38" s="246"/>
      <c r="H38" s="313"/>
    </row>
    <row r="39" spans="1:12" ht="15" customHeight="1">
      <c r="A39" s="577" t="s">
        <v>270</v>
      </c>
      <c r="B39" s="578"/>
      <c r="C39" s="578"/>
      <c r="D39" s="578"/>
      <c r="E39" s="578"/>
      <c r="F39" s="579"/>
      <c r="G39" s="391"/>
      <c r="H39" s="394"/>
    </row>
    <row r="40" spans="1:12" ht="15" customHeight="1">
      <c r="A40" s="553" t="s">
        <v>271</v>
      </c>
      <c r="B40" s="554"/>
      <c r="C40" s="554"/>
      <c r="D40" s="554"/>
      <c r="E40" s="554"/>
      <c r="F40" s="555"/>
      <c r="G40" s="391"/>
      <c r="H40" s="394"/>
    </row>
    <row r="41" spans="1:12" ht="15" customHeight="1" thickBot="1">
      <c r="A41" s="550" t="s">
        <v>28</v>
      </c>
      <c r="B41" s="551"/>
      <c r="C41" s="551"/>
      <c r="D41" s="551"/>
      <c r="E41" s="551"/>
      <c r="F41" s="552"/>
      <c r="G41" s="294">
        <f>+G37+G39+G40</f>
        <v>0</v>
      </c>
      <c r="H41" s="296">
        <f>+H37+H39+H40</f>
        <v>0</v>
      </c>
      <c r="K41" s="67" t="str">
        <f>IF('3. Info patrimoniali V.M. '!M11-'4. TDE'!G41=0,"0","errore")</f>
        <v>0</v>
      </c>
      <c r="L41" s="67" t="str">
        <f>IF('3. Info patrimoniali V.M. '!M12+'3. Info patrimoniali V.M. '!M13-'4. TDE'!H41=0,"0","errore")</f>
        <v>0</v>
      </c>
    </row>
    <row r="42" spans="1:12" ht="30" customHeight="1" thickBot="1">
      <c r="A42" s="215"/>
      <c r="B42" s="215"/>
      <c r="C42" s="215"/>
      <c r="D42" s="215"/>
      <c r="E42" s="215"/>
      <c r="F42" s="215"/>
      <c r="K42" s="67"/>
      <c r="L42" s="67"/>
    </row>
    <row r="43" spans="1:12" ht="15" customHeight="1">
      <c r="A43" s="100"/>
      <c r="G43" s="634" t="s">
        <v>159</v>
      </c>
      <c r="H43" s="635" t="s">
        <v>160</v>
      </c>
      <c r="I43" s="636" t="s">
        <v>27</v>
      </c>
      <c r="L43" s="194"/>
    </row>
    <row r="44" spans="1:12" ht="15" customHeight="1" thickBot="1">
      <c r="A44" s="100"/>
      <c r="G44" s="627"/>
      <c r="H44" s="629"/>
      <c r="I44" s="621"/>
    </row>
    <row r="45" spans="1:12" ht="15" customHeight="1" thickBot="1">
      <c r="A45" s="622" t="s">
        <v>211</v>
      </c>
      <c r="B45" s="622"/>
      <c r="C45" s="622"/>
      <c r="D45" s="622"/>
      <c r="E45" s="622"/>
      <c r="F45" s="622"/>
      <c r="G45" s="185"/>
      <c r="H45" s="185"/>
      <c r="I45" s="185"/>
    </row>
    <row r="46" spans="1:12" ht="15" customHeight="1">
      <c r="A46" s="503" t="s">
        <v>142</v>
      </c>
      <c r="B46" s="504"/>
      <c r="C46" s="504"/>
      <c r="D46" s="504"/>
      <c r="E46" s="504"/>
      <c r="F46" s="504"/>
      <c r="G46" s="392"/>
      <c r="H46" s="392"/>
      <c r="I46" s="369">
        <f>G46+H46</f>
        <v>0</v>
      </c>
    </row>
    <row r="47" spans="1:12" ht="15" customHeight="1">
      <c r="A47" s="474" t="s">
        <v>144</v>
      </c>
      <c r="B47" s="475"/>
      <c r="C47" s="475"/>
      <c r="D47" s="475"/>
      <c r="E47" s="475"/>
      <c r="F47" s="475"/>
      <c r="G47" s="391"/>
      <c r="H47" s="391"/>
      <c r="I47" s="282">
        <f>G47+H47</f>
        <v>0</v>
      </c>
    </row>
    <row r="48" spans="1:12" ht="15" customHeight="1">
      <c r="A48" s="474" t="s">
        <v>145</v>
      </c>
      <c r="B48" s="475"/>
      <c r="C48" s="475"/>
      <c r="D48" s="475"/>
      <c r="E48" s="475"/>
      <c r="F48" s="475"/>
      <c r="G48" s="391"/>
      <c r="H48" s="391"/>
      <c r="I48" s="282">
        <f>G48+H48</f>
        <v>0</v>
      </c>
    </row>
    <row r="49" spans="1:13" ht="15" customHeight="1">
      <c r="A49" s="474" t="s">
        <v>143</v>
      </c>
      <c r="B49" s="475"/>
      <c r="C49" s="475"/>
      <c r="D49" s="475"/>
      <c r="E49" s="475"/>
      <c r="F49" s="475"/>
      <c r="G49" s="391"/>
      <c r="H49" s="391"/>
      <c r="I49" s="282">
        <f>G49+H49</f>
        <v>0</v>
      </c>
    </row>
    <row r="50" spans="1:13" ht="15" customHeight="1" thickBot="1">
      <c r="A50" s="488" t="s">
        <v>174</v>
      </c>
      <c r="B50" s="489"/>
      <c r="C50" s="489"/>
      <c r="D50" s="489"/>
      <c r="E50" s="489"/>
      <c r="F50" s="489"/>
      <c r="G50" s="362">
        <f>G46+G47+G48+G49</f>
        <v>0</v>
      </c>
      <c r="H50" s="362">
        <f>H46+H47+H48+H49</f>
        <v>0</v>
      </c>
      <c r="I50" s="398">
        <f>G50+H50</f>
        <v>0</v>
      </c>
      <c r="M50" s="328" t="str">
        <f>IF(I50-G13=0,"0","errore")</f>
        <v>0</v>
      </c>
    </row>
    <row r="51" spans="1:13" ht="24.75" customHeight="1" thickBot="1">
      <c r="A51" s="215"/>
      <c r="B51" s="215"/>
      <c r="C51" s="215"/>
      <c r="D51" s="215"/>
      <c r="E51" s="215"/>
      <c r="F51" s="215"/>
    </row>
    <row r="52" spans="1:13" ht="15" customHeight="1">
      <c r="A52" s="100"/>
      <c r="G52" s="626" t="s">
        <v>32</v>
      </c>
      <c r="H52" s="628" t="s">
        <v>168</v>
      </c>
      <c r="I52" s="620" t="s">
        <v>27</v>
      </c>
    </row>
    <row r="53" spans="1:13" ht="15" customHeight="1" thickBot="1">
      <c r="A53" s="100"/>
      <c r="G53" s="627"/>
      <c r="H53" s="629"/>
      <c r="I53" s="621"/>
    </row>
    <row r="54" spans="1:13" ht="15" customHeight="1" thickBot="1">
      <c r="A54" s="622" t="s">
        <v>286</v>
      </c>
      <c r="B54" s="622"/>
      <c r="C54" s="622"/>
      <c r="D54" s="622"/>
      <c r="E54" s="622"/>
      <c r="F54" s="622"/>
      <c r="L54" s="194"/>
    </row>
    <row r="55" spans="1:13" ht="15" customHeight="1">
      <c r="A55" s="503" t="s">
        <v>39</v>
      </c>
      <c r="B55" s="504"/>
      <c r="C55" s="504"/>
      <c r="D55" s="504"/>
      <c r="E55" s="504"/>
      <c r="F55" s="504"/>
      <c r="G55" s="392"/>
      <c r="H55" s="392"/>
      <c r="I55" s="369">
        <f>G55+H55</f>
        <v>0</v>
      </c>
    </row>
    <row r="56" spans="1:13" ht="15" customHeight="1">
      <c r="A56" s="474" t="s">
        <v>40</v>
      </c>
      <c r="B56" s="475"/>
      <c r="C56" s="475"/>
      <c r="D56" s="475"/>
      <c r="E56" s="475"/>
      <c r="F56" s="475"/>
      <c r="G56" s="391"/>
      <c r="H56" s="391"/>
      <c r="I56" s="282">
        <f t="shared" ref="I56:I64" si="0">G56+H56</f>
        <v>0</v>
      </c>
    </row>
    <row r="57" spans="1:13" ht="15" customHeight="1">
      <c r="A57" s="474" t="s">
        <v>41</v>
      </c>
      <c r="B57" s="475"/>
      <c r="C57" s="475"/>
      <c r="D57" s="475"/>
      <c r="E57" s="475"/>
      <c r="F57" s="475"/>
      <c r="G57" s="391"/>
      <c r="H57" s="391"/>
      <c r="I57" s="282">
        <f t="shared" si="0"/>
        <v>0</v>
      </c>
    </row>
    <row r="58" spans="1:13" ht="15" customHeight="1">
      <c r="A58" s="474" t="s">
        <v>42</v>
      </c>
      <c r="B58" s="475"/>
      <c r="C58" s="475"/>
      <c r="D58" s="475"/>
      <c r="E58" s="475"/>
      <c r="F58" s="475"/>
      <c r="G58" s="391"/>
      <c r="H58" s="391"/>
      <c r="I58" s="282">
        <f t="shared" si="0"/>
        <v>0</v>
      </c>
      <c r="L58" s="194"/>
    </row>
    <row r="59" spans="1:13" ht="15" customHeight="1">
      <c r="A59" s="474" t="s">
        <v>43</v>
      </c>
      <c r="B59" s="475"/>
      <c r="C59" s="475"/>
      <c r="D59" s="475"/>
      <c r="E59" s="475"/>
      <c r="F59" s="475"/>
      <c r="G59" s="391"/>
      <c r="H59" s="391"/>
      <c r="I59" s="282">
        <f t="shared" si="0"/>
        <v>0</v>
      </c>
    </row>
    <row r="60" spans="1:13" ht="15" customHeight="1">
      <c r="A60" s="474" t="s">
        <v>44</v>
      </c>
      <c r="B60" s="475"/>
      <c r="C60" s="475"/>
      <c r="D60" s="475"/>
      <c r="E60" s="475"/>
      <c r="F60" s="475"/>
      <c r="G60" s="391"/>
      <c r="H60" s="391"/>
      <c r="I60" s="282">
        <f t="shared" si="0"/>
        <v>0</v>
      </c>
    </row>
    <row r="61" spans="1:13" ht="15" customHeight="1">
      <c r="A61" s="553" t="s">
        <v>45</v>
      </c>
      <c r="B61" s="554"/>
      <c r="C61" s="554"/>
      <c r="D61" s="554"/>
      <c r="E61" s="554"/>
      <c r="F61" s="555"/>
      <c r="G61" s="391"/>
      <c r="H61" s="391"/>
      <c r="I61" s="282">
        <f t="shared" si="0"/>
        <v>0</v>
      </c>
    </row>
    <row r="62" spans="1:13" ht="15" customHeight="1">
      <c r="A62" s="553" t="s">
        <v>46</v>
      </c>
      <c r="B62" s="554"/>
      <c r="C62" s="554"/>
      <c r="D62" s="554"/>
      <c r="E62" s="554"/>
      <c r="F62" s="555"/>
      <c r="G62" s="391"/>
      <c r="H62" s="391"/>
      <c r="I62" s="282">
        <f t="shared" si="0"/>
        <v>0</v>
      </c>
    </row>
    <row r="63" spans="1:13" ht="15" customHeight="1">
      <c r="A63" s="553" t="s">
        <v>47</v>
      </c>
      <c r="B63" s="554"/>
      <c r="C63" s="554"/>
      <c r="D63" s="554"/>
      <c r="E63" s="554"/>
      <c r="F63" s="555"/>
      <c r="G63" s="391"/>
      <c r="H63" s="391"/>
      <c r="I63" s="282">
        <f t="shared" si="0"/>
        <v>0</v>
      </c>
    </row>
    <row r="64" spans="1:13" ht="15" customHeight="1">
      <c r="A64" s="553" t="s">
        <v>48</v>
      </c>
      <c r="B64" s="554"/>
      <c r="C64" s="554"/>
      <c r="D64" s="554"/>
      <c r="E64" s="554"/>
      <c r="F64" s="555"/>
      <c r="G64" s="391"/>
      <c r="H64" s="391"/>
      <c r="I64" s="282">
        <f t="shared" si="0"/>
        <v>0</v>
      </c>
    </row>
    <row r="65" spans="1:13" ht="15" customHeight="1">
      <c r="A65" s="553" t="s">
        <v>306</v>
      </c>
      <c r="B65" s="554"/>
      <c r="C65" s="554"/>
      <c r="D65" s="554"/>
      <c r="E65" s="554"/>
      <c r="F65" s="555"/>
      <c r="G65" s="166"/>
      <c r="H65" s="166"/>
      <c r="I65" s="282">
        <f>G65+H65</f>
        <v>0</v>
      </c>
    </row>
    <row r="66" spans="1:13" ht="15" customHeight="1" thickBot="1">
      <c r="A66" s="550" t="s">
        <v>272</v>
      </c>
      <c r="B66" s="551"/>
      <c r="C66" s="551"/>
      <c r="D66" s="551"/>
      <c r="E66" s="551"/>
      <c r="F66" s="552"/>
      <c r="G66" s="362">
        <f>+G55+G56+G57+G58+G59+G60+G61+G62+G63+G64+G65</f>
        <v>0</v>
      </c>
      <c r="H66" s="362">
        <f>+H55+H56+H57+H58+H59+H60+H61+H62+H63+H64+H65</f>
        <v>0</v>
      </c>
      <c r="I66" s="363">
        <f>+G66+H66</f>
        <v>0</v>
      </c>
      <c r="K66" s="328" t="str">
        <f>IF(G66-H13=0,"0","errore")</f>
        <v>0</v>
      </c>
      <c r="L66" s="328" t="str">
        <f>IF(H66-SUM(H14:H19)=0,"0","errore")</f>
        <v>0</v>
      </c>
      <c r="M66" s="328" t="str">
        <f>IF(I66-H20=0,"0","errore")</f>
        <v>0</v>
      </c>
    </row>
    <row r="67" spans="1:13" ht="15" customHeight="1">
      <c r="A67" s="100"/>
    </row>
    <row r="68" spans="1:13" ht="9" customHeight="1"/>
    <row r="69" spans="1:13" ht="15" customHeight="1" thickBot="1">
      <c r="A69" s="616" t="s">
        <v>273</v>
      </c>
      <c r="B69" s="616"/>
      <c r="C69" s="616"/>
      <c r="D69" s="616"/>
      <c r="E69" s="616"/>
      <c r="F69" s="616"/>
      <c r="G69" s="616"/>
      <c r="H69" s="616"/>
      <c r="I69" s="616"/>
    </row>
    <row r="70" spans="1:13" ht="51" customHeight="1" thickBot="1">
      <c r="A70" s="617"/>
      <c r="B70" s="618"/>
      <c r="C70" s="618"/>
      <c r="D70" s="618"/>
      <c r="E70" s="618"/>
      <c r="F70" s="618"/>
      <c r="G70" s="618"/>
      <c r="H70" s="618"/>
      <c r="I70" s="619"/>
    </row>
  </sheetData>
  <sheetProtection algorithmName="SHA-512" hashValue="5f/rnQlgVPwYE1oYiMaJR/8WXmsnQfm5XfhZAtsWLECItVAJnaiiThQiZh7Ihwjn3/GDoEzF45kSnTxzthhY1g==" saltValue="eczrvTB1q/f1WvXNR4DmiQ==" spinCount="100000" sheet="1" objects="1" scenarios="1" selectLockedCells="1"/>
  <mergeCells count="59">
    <mergeCell ref="I43:I44"/>
    <mergeCell ref="A16:F16"/>
    <mergeCell ref="A41:F41"/>
    <mergeCell ref="A1:I1"/>
    <mergeCell ref="A4:I4"/>
    <mergeCell ref="A9:F10"/>
    <mergeCell ref="A12:F12"/>
    <mergeCell ref="A13:F13"/>
    <mergeCell ref="A15:F15"/>
    <mergeCell ref="G6:H6"/>
    <mergeCell ref="G9:H9"/>
    <mergeCell ref="G52:G53"/>
    <mergeCell ref="H52:H53"/>
    <mergeCell ref="A32:F32"/>
    <mergeCell ref="A33:F33"/>
    <mergeCell ref="A36:E36"/>
    <mergeCell ref="A37:F37"/>
    <mergeCell ref="A38:F38"/>
    <mergeCell ref="A39:F39"/>
    <mergeCell ref="A40:F40"/>
    <mergeCell ref="G43:G44"/>
    <mergeCell ref="H43:H44"/>
    <mergeCell ref="A50:F50"/>
    <mergeCell ref="A45:F45"/>
    <mergeCell ref="A46:F46"/>
    <mergeCell ref="A47:F47"/>
    <mergeCell ref="A48:F48"/>
    <mergeCell ref="A62:F62"/>
    <mergeCell ref="K10:M10"/>
    <mergeCell ref="A31:F31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9:F29"/>
    <mergeCell ref="A30:F30"/>
    <mergeCell ref="A17:F17"/>
    <mergeCell ref="A14:F14"/>
    <mergeCell ref="A63:F63"/>
    <mergeCell ref="A49:F49"/>
    <mergeCell ref="A69:I69"/>
    <mergeCell ref="A70:I70"/>
    <mergeCell ref="I52:I53"/>
    <mergeCell ref="A64:F64"/>
    <mergeCell ref="A66:F66"/>
    <mergeCell ref="A54:F54"/>
    <mergeCell ref="A55:F55"/>
    <mergeCell ref="A56:F56"/>
    <mergeCell ref="A57:F57"/>
    <mergeCell ref="A58:F58"/>
    <mergeCell ref="A59:F59"/>
    <mergeCell ref="A60:F60"/>
    <mergeCell ref="A61:F61"/>
    <mergeCell ref="A65:F6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O45"/>
  <sheetViews>
    <sheetView workbookViewId="0">
      <selection activeCell="A8" sqref="A8"/>
    </sheetView>
  </sheetViews>
  <sheetFormatPr defaultColWidth="9.109375" defaultRowHeight="13.2"/>
  <cols>
    <col min="1" max="1" width="17" style="25" customWidth="1"/>
    <col min="2" max="3" width="28.5546875" style="25" customWidth="1"/>
    <col min="4" max="5" width="15.5546875" style="25" customWidth="1"/>
    <col min="6" max="6" width="11.6640625" style="25" customWidth="1"/>
    <col min="7" max="7" width="44.6640625" style="25" customWidth="1"/>
    <col min="8" max="8" width="11.6640625" style="25" customWidth="1"/>
    <col min="9" max="9" width="26.88671875" style="25" customWidth="1"/>
    <col min="10" max="10" width="15.44140625" style="25" customWidth="1"/>
    <col min="11" max="13" width="13.5546875" style="25" customWidth="1"/>
    <col min="14" max="15" width="12" style="25" customWidth="1"/>
    <col min="16" max="16" width="8.88671875" style="25" customWidth="1"/>
    <col min="17" max="16384" width="9.109375" style="25"/>
  </cols>
  <sheetData>
    <row r="1" spans="1:15" s="23" customFormat="1" ht="23.25" customHeight="1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09"/>
      <c r="O1" s="409"/>
    </row>
    <row r="2" spans="1:15" s="23" customFormat="1" ht="21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09"/>
      <c r="N2" s="409"/>
      <c r="O2" s="409"/>
    </row>
    <row r="3" spans="1:15" ht="21" customHeight="1" thickBot="1">
      <c r="A3" s="24"/>
      <c r="B3" s="24"/>
      <c r="C3" s="24"/>
      <c r="D3" s="24"/>
      <c r="E3" s="24"/>
      <c r="F3" s="24"/>
    </row>
    <row r="4" spans="1:15" s="31" customFormat="1" ht="30.75" customHeight="1" thickBot="1">
      <c r="A4" s="493" t="s">
        <v>153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5"/>
      <c r="N4" s="32"/>
    </row>
    <row r="5" spans="1:15" ht="12.75" customHeight="1" thickBot="1"/>
    <row r="6" spans="1:15" ht="17.25" customHeight="1">
      <c r="A6" s="651" t="s">
        <v>80</v>
      </c>
      <c r="B6" s="653" t="s">
        <v>81</v>
      </c>
      <c r="C6" s="647" t="s">
        <v>83</v>
      </c>
      <c r="D6" s="647" t="s">
        <v>225</v>
      </c>
      <c r="E6" s="647" t="s">
        <v>218</v>
      </c>
      <c r="F6" s="647" t="s">
        <v>84</v>
      </c>
      <c r="G6" s="647" t="s">
        <v>146</v>
      </c>
      <c r="H6" s="647" t="s">
        <v>108</v>
      </c>
      <c r="I6" s="647" t="s">
        <v>147</v>
      </c>
      <c r="J6" s="649" t="s">
        <v>169</v>
      </c>
      <c r="K6" s="641">
        <v>2019</v>
      </c>
      <c r="L6" s="642"/>
      <c r="M6" s="643"/>
    </row>
    <row r="7" spans="1:15" ht="27.75" customHeight="1">
      <c r="A7" s="652"/>
      <c r="B7" s="654"/>
      <c r="C7" s="648"/>
      <c r="D7" s="648"/>
      <c r="E7" s="648"/>
      <c r="F7" s="648"/>
      <c r="G7" s="648"/>
      <c r="H7" s="648"/>
      <c r="I7" s="648"/>
      <c r="J7" s="650"/>
      <c r="K7" s="17" t="s">
        <v>73</v>
      </c>
      <c r="L7" s="333" t="s">
        <v>87</v>
      </c>
      <c r="M7" s="18" t="s">
        <v>85</v>
      </c>
    </row>
    <row r="8" spans="1:15" ht="15" customHeight="1">
      <c r="A8" s="414"/>
      <c r="B8" s="407"/>
      <c r="C8" s="407"/>
      <c r="D8" s="407"/>
      <c r="E8" s="407"/>
      <c r="F8" s="157"/>
      <c r="G8" s="407"/>
      <c r="H8" s="147"/>
      <c r="I8" s="407"/>
      <c r="J8" s="407"/>
      <c r="K8" s="410"/>
      <c r="L8" s="334"/>
      <c r="M8" s="2"/>
    </row>
    <row r="9" spans="1:15" ht="15" customHeight="1">
      <c r="A9" s="400"/>
      <c r="B9" s="407"/>
      <c r="C9" s="407"/>
      <c r="D9" s="407"/>
      <c r="E9" s="407"/>
      <c r="F9" s="157"/>
      <c r="G9" s="407"/>
      <c r="H9" s="147"/>
      <c r="I9" s="415"/>
      <c r="J9" s="415"/>
      <c r="K9" s="1"/>
      <c r="L9" s="335"/>
      <c r="M9" s="2"/>
    </row>
    <row r="10" spans="1:15" ht="15" customHeight="1">
      <c r="A10" s="414"/>
      <c r="B10" s="407"/>
      <c r="C10" s="407"/>
      <c r="D10" s="407"/>
      <c r="E10" s="407"/>
      <c r="F10" s="157"/>
      <c r="G10" s="407"/>
      <c r="H10" s="147"/>
      <c r="I10" s="407"/>
      <c r="J10" s="407"/>
      <c r="K10" s="1"/>
      <c r="L10" s="335"/>
      <c r="M10" s="2"/>
    </row>
    <row r="11" spans="1:15" ht="15" customHeight="1">
      <c r="A11" s="414"/>
      <c r="B11" s="407"/>
      <c r="C11" s="407"/>
      <c r="D11" s="407"/>
      <c r="E11" s="407"/>
      <c r="F11" s="157"/>
      <c r="G11" s="407"/>
      <c r="H11" s="147"/>
      <c r="I11" s="407"/>
      <c r="J11" s="407"/>
      <c r="K11" s="1"/>
      <c r="L11" s="335"/>
      <c r="M11" s="2"/>
    </row>
    <row r="12" spans="1:15" ht="15" customHeight="1">
      <c r="A12" s="414"/>
      <c r="B12" s="407"/>
      <c r="C12" s="407"/>
      <c r="D12" s="407"/>
      <c r="E12" s="407"/>
      <c r="F12" s="157"/>
      <c r="G12" s="407"/>
      <c r="H12" s="147"/>
      <c r="I12" s="415"/>
      <c r="J12" s="415"/>
      <c r="K12" s="1"/>
      <c r="L12" s="335"/>
      <c r="M12" s="2"/>
    </row>
    <row r="13" spans="1:15" ht="15" customHeight="1">
      <c r="A13" s="414"/>
      <c r="B13" s="407"/>
      <c r="C13" s="407"/>
      <c r="D13" s="407"/>
      <c r="E13" s="407"/>
      <c r="F13" s="157"/>
      <c r="G13" s="407"/>
      <c r="H13" s="147"/>
      <c r="I13" s="407"/>
      <c r="J13" s="407"/>
      <c r="K13" s="1"/>
      <c r="L13" s="335"/>
      <c r="M13" s="2"/>
    </row>
    <row r="14" spans="1:15" ht="15" customHeight="1">
      <c r="A14" s="414"/>
      <c r="B14" s="407"/>
      <c r="C14" s="408"/>
      <c r="D14" s="408"/>
      <c r="E14" s="408"/>
      <c r="F14" s="385"/>
      <c r="G14" s="407"/>
      <c r="H14" s="147"/>
      <c r="I14" s="407"/>
      <c r="J14" s="407"/>
      <c r="K14" s="1"/>
      <c r="L14" s="335"/>
      <c r="M14" s="2"/>
    </row>
    <row r="15" spans="1:15" ht="15" customHeight="1">
      <c r="A15" s="414"/>
      <c r="B15" s="407"/>
      <c r="C15" s="407"/>
      <c r="D15" s="407"/>
      <c r="E15" s="407"/>
      <c r="F15" s="385"/>
      <c r="G15" s="407"/>
      <c r="H15" s="147"/>
      <c r="I15" s="407"/>
      <c r="J15" s="407"/>
      <c r="K15" s="1"/>
      <c r="L15" s="335"/>
      <c r="M15" s="2"/>
    </row>
    <row r="16" spans="1:15" ht="15" customHeight="1">
      <c r="A16" s="414"/>
      <c r="B16" s="407"/>
      <c r="C16" s="407"/>
      <c r="D16" s="407"/>
      <c r="E16" s="407"/>
      <c r="F16" s="385"/>
      <c r="G16" s="407"/>
      <c r="H16" s="147"/>
      <c r="I16" s="407"/>
      <c r="J16" s="407"/>
      <c r="K16" s="1"/>
      <c r="L16" s="335"/>
      <c r="M16" s="2"/>
    </row>
    <row r="17" spans="1:13" ht="15" customHeight="1">
      <c r="A17" s="414"/>
      <c r="B17" s="407"/>
      <c r="C17" s="407"/>
      <c r="D17" s="407"/>
      <c r="E17" s="407"/>
      <c r="F17" s="385"/>
      <c r="G17" s="407"/>
      <c r="H17" s="147"/>
      <c r="I17" s="407"/>
      <c r="J17" s="407"/>
      <c r="K17" s="1"/>
      <c r="L17" s="335"/>
      <c r="M17" s="2"/>
    </row>
    <row r="18" spans="1:13" ht="15" customHeight="1">
      <c r="A18" s="414"/>
      <c r="B18" s="407"/>
      <c r="C18" s="407"/>
      <c r="D18" s="407"/>
      <c r="E18" s="407"/>
      <c r="F18" s="385"/>
      <c r="G18" s="407"/>
      <c r="H18" s="147"/>
      <c r="I18" s="407"/>
      <c r="J18" s="407"/>
      <c r="K18" s="1"/>
      <c r="L18" s="335"/>
      <c r="M18" s="2"/>
    </row>
    <row r="19" spans="1:13" ht="15" customHeight="1">
      <c r="A19" s="414"/>
      <c r="B19" s="407"/>
      <c r="C19" s="407"/>
      <c r="D19" s="407"/>
      <c r="E19" s="407"/>
      <c r="F19" s="385"/>
      <c r="G19" s="407"/>
      <c r="H19" s="147"/>
      <c r="I19" s="407"/>
      <c r="J19" s="407"/>
      <c r="K19" s="1"/>
      <c r="L19" s="335"/>
      <c r="M19" s="2"/>
    </row>
    <row r="20" spans="1:13" ht="15" customHeight="1">
      <c r="A20" s="414"/>
      <c r="B20" s="407"/>
      <c r="C20" s="407"/>
      <c r="D20" s="407"/>
      <c r="E20" s="407"/>
      <c r="F20" s="385"/>
      <c r="G20" s="407"/>
      <c r="H20" s="147"/>
      <c r="I20" s="407"/>
      <c r="J20" s="407"/>
      <c r="K20" s="1"/>
      <c r="L20" s="335"/>
      <c r="M20" s="2"/>
    </row>
    <row r="21" spans="1:13" ht="15" customHeight="1">
      <c r="A21" s="414"/>
      <c r="B21" s="407"/>
      <c r="C21" s="408"/>
      <c r="D21" s="408"/>
      <c r="E21" s="408"/>
      <c r="F21" s="385"/>
      <c r="G21" s="407"/>
      <c r="H21" s="147"/>
      <c r="I21" s="407"/>
      <c r="J21" s="407"/>
      <c r="K21" s="1"/>
      <c r="L21" s="335"/>
      <c r="M21" s="2"/>
    </row>
    <row r="22" spans="1:13" ht="15" customHeight="1">
      <c r="A22" s="414"/>
      <c r="B22" s="407"/>
      <c r="C22" s="407"/>
      <c r="D22" s="407"/>
      <c r="E22" s="407"/>
      <c r="F22" s="385"/>
      <c r="G22" s="407"/>
      <c r="H22" s="147"/>
      <c r="I22" s="407"/>
      <c r="J22" s="407"/>
      <c r="K22" s="1"/>
      <c r="L22" s="335"/>
      <c r="M22" s="2"/>
    </row>
    <row r="23" spans="1:13" ht="15" customHeight="1">
      <c r="A23" s="414"/>
      <c r="B23" s="407"/>
      <c r="C23" s="407"/>
      <c r="D23" s="407"/>
      <c r="E23" s="407"/>
      <c r="F23" s="385"/>
      <c r="G23" s="407"/>
      <c r="H23" s="147"/>
      <c r="I23" s="407"/>
      <c r="J23" s="407"/>
      <c r="K23" s="1"/>
      <c r="L23" s="335"/>
      <c r="M23" s="2"/>
    </row>
    <row r="24" spans="1:13" ht="15" customHeight="1">
      <c r="A24" s="414"/>
      <c r="B24" s="407"/>
      <c r="C24" s="407"/>
      <c r="D24" s="407"/>
      <c r="E24" s="407"/>
      <c r="F24" s="385"/>
      <c r="G24" s="407"/>
      <c r="H24" s="147"/>
      <c r="I24" s="407"/>
      <c r="J24" s="407"/>
      <c r="K24" s="1"/>
      <c r="L24" s="335"/>
      <c r="M24" s="2"/>
    </row>
    <row r="25" spans="1:13" ht="15" customHeight="1">
      <c r="A25" s="414"/>
      <c r="B25" s="407"/>
      <c r="C25" s="407"/>
      <c r="D25" s="407"/>
      <c r="E25" s="407"/>
      <c r="F25" s="385"/>
      <c r="G25" s="407"/>
      <c r="H25" s="147"/>
      <c r="I25" s="407"/>
      <c r="J25" s="407"/>
      <c r="K25" s="1"/>
      <c r="L25" s="335"/>
      <c r="M25" s="2"/>
    </row>
    <row r="26" spans="1:13" ht="15" customHeight="1">
      <c r="A26" s="414"/>
      <c r="B26" s="407"/>
      <c r="C26" s="407"/>
      <c r="D26" s="407"/>
      <c r="E26" s="407"/>
      <c r="F26" s="385"/>
      <c r="G26" s="407"/>
      <c r="H26" s="147"/>
      <c r="I26" s="407"/>
      <c r="J26" s="407"/>
      <c r="K26" s="1"/>
      <c r="L26" s="335"/>
      <c r="M26" s="2"/>
    </row>
    <row r="27" spans="1:13" ht="15" customHeight="1">
      <c r="A27" s="414"/>
      <c r="B27" s="407"/>
      <c r="C27" s="407"/>
      <c r="D27" s="407"/>
      <c r="E27" s="407"/>
      <c r="F27" s="385"/>
      <c r="G27" s="407"/>
      <c r="H27" s="147"/>
      <c r="I27" s="407"/>
      <c r="J27" s="407"/>
      <c r="K27" s="1"/>
      <c r="L27" s="335"/>
      <c r="M27" s="2"/>
    </row>
    <row r="28" spans="1:13" ht="15" customHeight="1">
      <c r="A28" s="414"/>
      <c r="B28" s="407"/>
      <c r="C28" s="407"/>
      <c r="D28" s="407"/>
      <c r="E28" s="407"/>
      <c r="F28" s="385"/>
      <c r="G28" s="407"/>
      <c r="H28" s="147"/>
      <c r="I28" s="407"/>
      <c r="J28" s="407"/>
      <c r="K28" s="1"/>
      <c r="L28" s="335"/>
      <c r="M28" s="2"/>
    </row>
    <row r="29" spans="1:13" ht="15" customHeight="1">
      <c r="A29" s="414"/>
      <c r="B29" s="407"/>
      <c r="C29" s="407"/>
      <c r="D29" s="407"/>
      <c r="E29" s="407"/>
      <c r="F29" s="385"/>
      <c r="G29" s="407"/>
      <c r="H29" s="147"/>
      <c r="I29" s="407"/>
      <c r="J29" s="407"/>
      <c r="K29" s="1"/>
      <c r="L29" s="335"/>
      <c r="M29" s="2"/>
    </row>
    <row r="30" spans="1:13" ht="15" customHeight="1">
      <c r="A30" s="414"/>
      <c r="B30" s="407"/>
      <c r="C30" s="407"/>
      <c r="D30" s="407"/>
      <c r="E30" s="407"/>
      <c r="F30" s="385"/>
      <c r="G30" s="407"/>
      <c r="H30" s="147"/>
      <c r="I30" s="407"/>
      <c r="J30" s="407"/>
      <c r="K30" s="1"/>
      <c r="L30" s="335"/>
      <c r="M30" s="2"/>
    </row>
    <row r="31" spans="1:13" ht="15" customHeight="1">
      <c r="A31" s="414"/>
      <c r="B31" s="407"/>
      <c r="C31" s="407"/>
      <c r="D31" s="407"/>
      <c r="E31" s="407"/>
      <c r="F31" s="385"/>
      <c r="G31" s="407"/>
      <c r="H31" s="147"/>
      <c r="I31" s="407"/>
      <c r="J31" s="407"/>
      <c r="K31" s="1"/>
      <c r="L31" s="335"/>
      <c r="M31" s="2"/>
    </row>
    <row r="32" spans="1:13" ht="15" customHeight="1">
      <c r="A32" s="414"/>
      <c r="B32" s="407"/>
      <c r="C32" s="408"/>
      <c r="D32" s="408"/>
      <c r="E32" s="408"/>
      <c r="F32" s="385"/>
      <c r="G32" s="407"/>
      <c r="H32" s="147"/>
      <c r="I32" s="407"/>
      <c r="J32" s="407"/>
      <c r="K32" s="1"/>
      <c r="L32" s="335"/>
      <c r="M32" s="2"/>
    </row>
    <row r="33" spans="1:13" ht="15" customHeight="1">
      <c r="A33" s="414"/>
      <c r="B33" s="407"/>
      <c r="C33" s="407"/>
      <c r="D33" s="407"/>
      <c r="E33" s="407"/>
      <c r="F33" s="385"/>
      <c r="G33" s="407"/>
      <c r="H33" s="147"/>
      <c r="I33" s="407"/>
      <c r="J33" s="407"/>
      <c r="K33" s="1"/>
      <c r="L33" s="335"/>
      <c r="M33" s="2"/>
    </row>
    <row r="34" spans="1:13" ht="15" customHeight="1">
      <c r="A34" s="414"/>
      <c r="B34" s="407"/>
      <c r="C34" s="407"/>
      <c r="D34" s="407"/>
      <c r="E34" s="407"/>
      <c r="F34" s="385"/>
      <c r="G34" s="407"/>
      <c r="H34" s="147"/>
      <c r="I34" s="407"/>
      <c r="J34" s="407"/>
      <c r="K34" s="1"/>
      <c r="L34" s="335"/>
      <c r="M34" s="2"/>
    </row>
    <row r="35" spans="1:13" ht="15" customHeight="1">
      <c r="A35" s="414"/>
      <c r="B35" s="407"/>
      <c r="C35" s="407"/>
      <c r="D35" s="407"/>
      <c r="E35" s="407"/>
      <c r="F35" s="385"/>
      <c r="G35" s="407"/>
      <c r="H35" s="147"/>
      <c r="I35" s="407"/>
      <c r="J35" s="407"/>
      <c r="K35" s="1"/>
      <c r="L35" s="335"/>
      <c r="M35" s="2"/>
    </row>
    <row r="36" spans="1:13" ht="15" customHeight="1">
      <c r="A36" s="414"/>
      <c r="B36" s="407"/>
      <c r="C36" s="407"/>
      <c r="D36" s="407"/>
      <c r="E36" s="407"/>
      <c r="F36" s="385"/>
      <c r="G36" s="407"/>
      <c r="H36" s="147"/>
      <c r="I36" s="407"/>
      <c r="J36" s="407"/>
      <c r="K36" s="1"/>
      <c r="L36" s="335"/>
      <c r="M36" s="2"/>
    </row>
    <row r="37" spans="1:13" ht="15" customHeight="1">
      <c r="A37" s="414"/>
      <c r="B37" s="407"/>
      <c r="C37" s="407"/>
      <c r="D37" s="407"/>
      <c r="E37" s="407"/>
      <c r="F37" s="385"/>
      <c r="G37" s="407"/>
      <c r="H37" s="147"/>
      <c r="I37" s="407"/>
      <c r="J37" s="407"/>
      <c r="K37" s="1"/>
      <c r="L37" s="335"/>
      <c r="M37" s="2"/>
    </row>
    <row r="38" spans="1:13" ht="15" customHeight="1">
      <c r="A38" s="414"/>
      <c r="B38" s="407"/>
      <c r="C38" s="407"/>
      <c r="D38" s="407"/>
      <c r="E38" s="407"/>
      <c r="F38" s="385"/>
      <c r="G38" s="407"/>
      <c r="H38" s="147"/>
      <c r="I38" s="407"/>
      <c r="J38" s="407"/>
      <c r="K38" s="1"/>
      <c r="L38" s="335"/>
      <c r="M38" s="2"/>
    </row>
    <row r="39" spans="1:13" ht="15" customHeight="1">
      <c r="A39" s="414"/>
      <c r="B39" s="407"/>
      <c r="C39" s="407"/>
      <c r="D39" s="407"/>
      <c r="E39" s="407"/>
      <c r="F39" s="385"/>
      <c r="G39" s="407"/>
      <c r="H39" s="147"/>
      <c r="I39" s="407"/>
      <c r="J39" s="407"/>
      <c r="K39" s="1"/>
      <c r="L39" s="335"/>
      <c r="M39" s="2"/>
    </row>
    <row r="40" spans="1:13" ht="15" customHeight="1">
      <c r="A40" s="414"/>
      <c r="B40" s="407"/>
      <c r="C40" s="407"/>
      <c r="D40" s="407"/>
      <c r="E40" s="407"/>
      <c r="F40" s="385"/>
      <c r="G40" s="407"/>
      <c r="H40" s="147"/>
      <c r="I40" s="407"/>
      <c r="J40" s="407"/>
      <c r="K40" s="1"/>
      <c r="L40" s="335"/>
      <c r="M40" s="2"/>
    </row>
    <row r="41" spans="1:13" ht="15" customHeight="1">
      <c r="A41" s="414"/>
      <c r="B41" s="407"/>
      <c r="C41" s="407"/>
      <c r="D41" s="407"/>
      <c r="E41" s="407"/>
      <c r="F41" s="385"/>
      <c r="G41" s="407"/>
      <c r="H41" s="147"/>
      <c r="I41" s="407"/>
      <c r="J41" s="407"/>
      <c r="K41" s="1"/>
      <c r="L41" s="335"/>
      <c r="M41" s="2"/>
    </row>
    <row r="42" spans="1:13" ht="15" customHeight="1">
      <c r="A42" s="401"/>
      <c r="B42" s="158"/>
      <c r="C42" s="158"/>
      <c r="D42" s="158"/>
      <c r="E42" s="158"/>
      <c r="F42" s="386"/>
      <c r="G42" s="158"/>
      <c r="H42" s="161"/>
      <c r="I42" s="158"/>
      <c r="J42" s="158"/>
      <c r="K42" s="159"/>
      <c r="L42" s="336"/>
      <c r="M42" s="160"/>
    </row>
    <row r="43" spans="1:13" ht="15" customHeight="1" thickBot="1">
      <c r="A43" s="644" t="s">
        <v>27</v>
      </c>
      <c r="B43" s="645"/>
      <c r="C43" s="645"/>
      <c r="D43" s="645"/>
      <c r="E43" s="645"/>
      <c r="F43" s="645"/>
      <c r="G43" s="645"/>
      <c r="H43" s="645"/>
      <c r="I43" s="645"/>
      <c r="J43" s="646"/>
      <c r="K43" s="411">
        <f>SUM(K8:K42)</f>
        <v>0</v>
      </c>
      <c r="L43" s="337">
        <f>SUM(L8:L42)</f>
        <v>0</v>
      </c>
      <c r="M43" s="412">
        <f>SUM(M8:M42)</f>
        <v>0</v>
      </c>
    </row>
    <row r="45" spans="1:13">
      <c r="I45" s="62"/>
      <c r="J45" s="62"/>
      <c r="L45" s="330"/>
      <c r="M45" s="330"/>
    </row>
  </sheetData>
  <sheetProtection algorithmName="SHA-512" hashValue="QWZ8p0StkupxhywB6/lfikXdLtHg/5GCKWB9t9sBRt1T4Caq6V272s3G5z1HyvzQJP3szppggPEdbKYtGOYqAw==" saltValue="QzeCLMCoVqXiFQYozeXi/A==" spinCount="100000" sheet="1" objects="1" scenarios="1" selectLockedCells="1"/>
  <mergeCells count="14">
    <mergeCell ref="K6:M6"/>
    <mergeCell ref="A4:M4"/>
    <mergeCell ref="A1:M1"/>
    <mergeCell ref="A43:J43"/>
    <mergeCell ref="F6:F7"/>
    <mergeCell ref="G6:G7"/>
    <mergeCell ref="H6:H7"/>
    <mergeCell ref="I6:I7"/>
    <mergeCell ref="J6:J7"/>
    <mergeCell ref="C6:C7"/>
    <mergeCell ref="A6:A7"/>
    <mergeCell ref="B6:B7"/>
    <mergeCell ref="D6:D7"/>
    <mergeCell ref="E6:E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M47"/>
  <sheetViews>
    <sheetView showGridLines="0" zoomScaleNormal="100" workbookViewId="0">
      <selection activeCell="G13" sqref="G13"/>
    </sheetView>
  </sheetViews>
  <sheetFormatPr defaultColWidth="9.109375" defaultRowHeight="13.2"/>
  <cols>
    <col min="1" max="2" width="8.109375" style="25" customWidth="1"/>
    <col min="3" max="6" width="13.6640625" style="25" customWidth="1"/>
    <col min="7" max="7" width="15.6640625" style="25" customWidth="1"/>
    <col min="8" max="8" width="16.109375" style="25" customWidth="1"/>
    <col min="9" max="10" width="14.33203125" style="25" customWidth="1"/>
    <col min="11" max="16384" width="9.109375" style="25"/>
  </cols>
  <sheetData>
    <row r="1" spans="1:13" s="23" customFormat="1" ht="17.399999999999999">
      <c r="A1" s="496" t="s">
        <v>64</v>
      </c>
      <c r="B1" s="496"/>
      <c r="C1" s="496"/>
      <c r="D1" s="496"/>
      <c r="E1" s="496"/>
      <c r="F1" s="496"/>
      <c r="G1" s="496"/>
      <c r="H1" s="496"/>
      <c r="I1" s="496"/>
      <c r="J1" s="93"/>
    </row>
    <row r="2" spans="1:13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3" ht="21" customHeight="1" thickBot="1">
      <c r="A3" s="24" t="s">
        <v>235</v>
      </c>
      <c r="B3" s="24"/>
      <c r="C3" s="24"/>
      <c r="D3" s="24"/>
      <c r="E3" s="24"/>
    </row>
    <row r="4" spans="1:13" s="70" customFormat="1" ht="30.75" customHeight="1" thickBot="1">
      <c r="A4" s="493" t="s">
        <v>158</v>
      </c>
      <c r="B4" s="494"/>
      <c r="C4" s="494"/>
      <c r="D4" s="494"/>
      <c r="E4" s="494"/>
      <c r="F4" s="494"/>
      <c r="G4" s="494"/>
      <c r="H4" s="494"/>
      <c r="I4" s="495"/>
      <c r="J4" s="95"/>
    </row>
    <row r="5" spans="1:13" s="69" customFormat="1" ht="25.5" customHeight="1">
      <c r="A5" s="66"/>
      <c r="B5" s="66"/>
      <c r="C5" s="66"/>
      <c r="D5" s="66"/>
      <c r="E5" s="66"/>
      <c r="F5" s="66"/>
      <c r="G5" s="67"/>
      <c r="H5" s="67"/>
      <c r="I5" s="67"/>
      <c r="J5" s="67"/>
    </row>
    <row r="6" spans="1:13" ht="8.25" customHeight="1" thickBot="1">
      <c r="A6" s="100"/>
    </row>
    <row r="7" spans="1:13" ht="21.75" customHeight="1" thickBot="1">
      <c r="A7" s="104"/>
      <c r="B7" s="71"/>
      <c r="C7" s="71"/>
      <c r="D7" s="71"/>
      <c r="E7" s="71"/>
      <c r="F7" s="71"/>
      <c r="G7" s="105">
        <v>2019</v>
      </c>
    </row>
    <row r="8" spans="1:13" ht="12" hidden="1" customHeight="1">
      <c r="A8" s="104"/>
      <c r="B8" s="71"/>
      <c r="C8" s="71"/>
      <c r="D8" s="71"/>
      <c r="E8" s="71"/>
      <c r="F8" s="71"/>
      <c r="G8" s="106"/>
    </row>
    <row r="9" spans="1:13" ht="7.5" customHeight="1" thickBot="1">
      <c r="A9" s="100"/>
    </row>
    <row r="10" spans="1:13" ht="30.75" customHeight="1" thickBot="1">
      <c r="A10" s="637"/>
      <c r="B10" s="637"/>
      <c r="C10" s="637"/>
      <c r="D10" s="637"/>
      <c r="E10" s="637"/>
      <c r="F10" s="66"/>
      <c r="G10" s="107" t="s">
        <v>85</v>
      </c>
      <c r="K10" s="655" t="s">
        <v>172</v>
      </c>
      <c r="L10" s="655"/>
      <c r="M10" s="655"/>
    </row>
    <row r="11" spans="1:13" ht="15.75" customHeight="1">
      <c r="A11" s="297"/>
      <c r="B11" s="297"/>
      <c r="C11" s="297"/>
      <c r="D11" s="297"/>
      <c r="E11" s="297"/>
      <c r="F11" s="297"/>
      <c r="G11" s="301"/>
      <c r="K11" s="302"/>
    </row>
    <row r="12" spans="1:13" s="99" customFormat="1" ht="16.5" customHeight="1" thickBot="1">
      <c r="A12" s="622" t="s">
        <v>31</v>
      </c>
      <c r="B12" s="622"/>
      <c r="C12" s="622"/>
      <c r="D12" s="622"/>
      <c r="E12" s="622"/>
      <c r="F12" s="109"/>
      <c r="G12" s="96"/>
      <c r="H12" s="96"/>
      <c r="J12" s="96"/>
      <c r="K12" s="96"/>
      <c r="L12" s="98"/>
    </row>
    <row r="13" spans="1:13" s="69" customFormat="1" ht="15" customHeight="1">
      <c r="A13" s="580" t="s">
        <v>32</v>
      </c>
      <c r="B13" s="581"/>
      <c r="C13" s="581"/>
      <c r="D13" s="581"/>
      <c r="E13" s="581"/>
      <c r="F13" s="582"/>
      <c r="G13" s="139"/>
      <c r="H13" s="67"/>
      <c r="J13" s="67"/>
      <c r="K13" s="67"/>
      <c r="L13" s="84"/>
    </row>
    <row r="14" spans="1:13" s="69" customFormat="1" ht="15" customHeight="1">
      <c r="A14" s="553" t="s">
        <v>33</v>
      </c>
      <c r="B14" s="554"/>
      <c r="C14" s="554"/>
      <c r="D14" s="554"/>
      <c r="E14" s="554"/>
      <c r="F14" s="555"/>
      <c r="G14" s="140"/>
      <c r="H14" s="67"/>
      <c r="J14" s="67"/>
      <c r="K14" s="67"/>
      <c r="L14" s="84"/>
    </row>
    <row r="15" spans="1:13" s="69" customFormat="1" ht="15" customHeight="1">
      <c r="A15" s="553" t="s">
        <v>34</v>
      </c>
      <c r="B15" s="554"/>
      <c r="C15" s="554"/>
      <c r="D15" s="554"/>
      <c r="E15" s="554"/>
      <c r="F15" s="555"/>
      <c r="G15" s="140"/>
      <c r="H15" s="67"/>
      <c r="J15" s="67"/>
      <c r="K15" s="67"/>
      <c r="L15" s="84"/>
    </row>
    <row r="16" spans="1:13" s="69" customFormat="1" ht="15" customHeight="1">
      <c r="A16" s="553" t="s">
        <v>75</v>
      </c>
      <c r="B16" s="554"/>
      <c r="C16" s="554"/>
      <c r="D16" s="554"/>
      <c r="E16" s="554"/>
      <c r="F16" s="555"/>
      <c r="G16" s="140"/>
      <c r="H16" s="67"/>
      <c r="J16" s="67"/>
      <c r="K16" s="67"/>
      <c r="L16" s="84"/>
    </row>
    <row r="17" spans="1:12" s="69" customFormat="1" ht="15" customHeight="1">
      <c r="A17" s="553" t="s">
        <v>35</v>
      </c>
      <c r="B17" s="554"/>
      <c r="C17" s="554"/>
      <c r="D17" s="554"/>
      <c r="E17" s="554"/>
      <c r="F17" s="555"/>
      <c r="G17" s="140"/>
      <c r="H17" s="67"/>
      <c r="J17" s="67"/>
      <c r="K17" s="67"/>
      <c r="L17" s="84"/>
    </row>
    <row r="18" spans="1:12" s="69" customFormat="1" ht="15" customHeight="1">
      <c r="A18" s="553" t="s">
        <v>297</v>
      </c>
      <c r="B18" s="554"/>
      <c r="C18" s="554"/>
      <c r="D18" s="554"/>
      <c r="E18" s="554"/>
      <c r="F18" s="555"/>
      <c r="G18" s="140"/>
      <c r="H18" s="67"/>
      <c r="J18" s="67"/>
      <c r="K18" s="67"/>
      <c r="L18" s="84"/>
    </row>
    <row r="19" spans="1:12" s="69" customFormat="1" ht="15" customHeight="1">
      <c r="A19" s="553" t="s">
        <v>298</v>
      </c>
      <c r="B19" s="554"/>
      <c r="C19" s="554"/>
      <c r="D19" s="554"/>
      <c r="E19" s="554"/>
      <c r="F19" s="555"/>
      <c r="G19" s="140"/>
      <c r="H19" s="67"/>
      <c r="J19" s="67"/>
      <c r="K19" s="67"/>
      <c r="L19" s="84"/>
    </row>
    <row r="20" spans="1:12" s="69" customFormat="1" ht="15" customHeight="1" thickBot="1">
      <c r="A20" s="550" t="s">
        <v>29</v>
      </c>
      <c r="B20" s="551"/>
      <c r="C20" s="551"/>
      <c r="D20" s="551"/>
      <c r="E20" s="551"/>
      <c r="F20" s="552"/>
      <c r="G20" s="108">
        <f>+G13+G14+G15+G16+G17+G18+G19</f>
        <v>0</v>
      </c>
      <c r="H20" s="67"/>
      <c r="J20" s="67"/>
      <c r="K20" s="67" t="str">
        <f>IF('3. Info patrimoniali V.M. '!M14+'3. Info patrimoniali V.M. '!M15-'6. TCA'!G20=0,"0","errore")</f>
        <v>0</v>
      </c>
      <c r="L20" s="84"/>
    </row>
    <row r="21" spans="1:12" ht="14.25" customHeight="1">
      <c r="A21" s="100"/>
      <c r="G21" s="148"/>
    </row>
    <row r="22" spans="1:12" s="99" customFormat="1" ht="16.5" customHeight="1" thickBot="1">
      <c r="A22" s="622" t="s">
        <v>89</v>
      </c>
      <c r="B22" s="622"/>
      <c r="C22" s="622"/>
      <c r="D22" s="622"/>
      <c r="E22" s="622"/>
      <c r="F22" s="109"/>
      <c r="G22" s="149"/>
      <c r="H22" s="96"/>
      <c r="J22" s="96"/>
      <c r="K22" s="96"/>
      <c r="L22" s="98"/>
    </row>
    <row r="23" spans="1:12" s="69" customFormat="1" ht="15" customHeight="1">
      <c r="A23" s="503" t="s">
        <v>36</v>
      </c>
      <c r="B23" s="504"/>
      <c r="C23" s="504"/>
      <c r="D23" s="504"/>
      <c r="E23" s="504"/>
      <c r="F23" s="504"/>
      <c r="G23" s="139"/>
      <c r="H23" s="67"/>
      <c r="J23" s="67"/>
      <c r="K23" s="67"/>
      <c r="L23" s="84"/>
    </row>
    <row r="24" spans="1:12" s="69" customFormat="1" ht="15" customHeight="1">
      <c r="A24" s="474" t="s">
        <v>38</v>
      </c>
      <c r="B24" s="475"/>
      <c r="C24" s="475"/>
      <c r="D24" s="475"/>
      <c r="E24" s="475"/>
      <c r="F24" s="475"/>
      <c r="G24" s="140"/>
      <c r="H24" s="67"/>
      <c r="J24" s="67"/>
      <c r="K24" s="67"/>
      <c r="L24" s="84"/>
    </row>
    <row r="25" spans="1:12" s="69" customFormat="1" ht="15" customHeight="1">
      <c r="A25" s="474" t="s">
        <v>37</v>
      </c>
      <c r="B25" s="475"/>
      <c r="C25" s="475"/>
      <c r="D25" s="475"/>
      <c r="E25" s="475"/>
      <c r="F25" s="475"/>
      <c r="G25" s="140"/>
      <c r="H25" s="67"/>
      <c r="J25" s="67"/>
      <c r="K25" s="67"/>
      <c r="L25" s="84"/>
    </row>
    <row r="26" spans="1:12" s="69" customFormat="1" ht="15" customHeight="1" thickBot="1">
      <c r="A26" s="488" t="s">
        <v>29</v>
      </c>
      <c r="B26" s="489"/>
      <c r="C26" s="489"/>
      <c r="D26" s="489"/>
      <c r="E26" s="489"/>
      <c r="F26" s="489"/>
      <c r="G26" s="108">
        <f>+G23+G24+G25</f>
        <v>0</v>
      </c>
      <c r="H26" s="67"/>
      <c r="J26" s="67"/>
      <c r="K26" s="67" t="str">
        <f>IF('3. Info patrimoniali V.M. '!M14+'3. Info patrimoniali V.M. '!M15-'6. TCA'!G26=0,"0","errore")</f>
        <v>0</v>
      </c>
      <c r="L26" s="84"/>
    </row>
    <row r="27" spans="1:12" s="342" customFormat="1" ht="15" customHeight="1">
      <c r="A27" s="270"/>
      <c r="B27" s="270"/>
      <c r="C27" s="270"/>
      <c r="D27" s="270"/>
      <c r="E27" s="270"/>
      <c r="F27" s="270"/>
      <c r="G27" s="280"/>
      <c r="H27" s="341"/>
      <c r="J27" s="341"/>
      <c r="K27" s="341"/>
    </row>
    <row r="28" spans="1:12" ht="15" customHeight="1" thickBot="1">
      <c r="A28" s="100"/>
    </row>
    <row r="29" spans="1:12">
      <c r="A29" s="100"/>
      <c r="G29" s="626" t="s">
        <v>32</v>
      </c>
      <c r="H29" s="628" t="s">
        <v>168</v>
      </c>
      <c r="I29" s="620" t="s">
        <v>27</v>
      </c>
    </row>
    <row r="30" spans="1:12" ht="13.8" thickBot="1">
      <c r="A30" s="100"/>
      <c r="G30" s="627"/>
      <c r="H30" s="629"/>
      <c r="I30" s="621"/>
    </row>
    <row r="31" spans="1:12" ht="16.5" customHeight="1" thickBot="1">
      <c r="A31" s="622" t="s">
        <v>122</v>
      </c>
      <c r="B31" s="622"/>
      <c r="C31" s="622"/>
      <c r="D31" s="622"/>
      <c r="E31" s="622"/>
      <c r="F31" s="622"/>
    </row>
    <row r="32" spans="1:12" ht="15" customHeight="1">
      <c r="A32" s="503" t="s">
        <v>39</v>
      </c>
      <c r="B32" s="504"/>
      <c r="C32" s="504"/>
      <c r="D32" s="504"/>
      <c r="E32" s="504"/>
      <c r="F32" s="504"/>
      <c r="G32" s="392"/>
      <c r="H32" s="392"/>
      <c r="I32" s="369">
        <f>G32+H32</f>
        <v>0</v>
      </c>
    </row>
    <row r="33" spans="1:13" ht="15" customHeight="1">
      <c r="A33" s="474" t="s">
        <v>40</v>
      </c>
      <c r="B33" s="475"/>
      <c r="C33" s="475"/>
      <c r="D33" s="475"/>
      <c r="E33" s="475"/>
      <c r="F33" s="475"/>
      <c r="G33" s="391"/>
      <c r="H33" s="391"/>
      <c r="I33" s="282">
        <f t="shared" ref="I33:I42" si="0">G33+H33</f>
        <v>0</v>
      </c>
    </row>
    <row r="34" spans="1:13" ht="15" customHeight="1">
      <c r="A34" s="474" t="s">
        <v>41</v>
      </c>
      <c r="B34" s="475"/>
      <c r="C34" s="475"/>
      <c r="D34" s="475"/>
      <c r="E34" s="475"/>
      <c r="F34" s="475"/>
      <c r="G34" s="391"/>
      <c r="H34" s="391"/>
      <c r="I34" s="282">
        <f t="shared" si="0"/>
        <v>0</v>
      </c>
    </row>
    <row r="35" spans="1:13" ht="15" customHeight="1">
      <c r="A35" s="474" t="s">
        <v>42</v>
      </c>
      <c r="B35" s="475"/>
      <c r="C35" s="475"/>
      <c r="D35" s="475"/>
      <c r="E35" s="475"/>
      <c r="F35" s="475"/>
      <c r="G35" s="391"/>
      <c r="H35" s="391"/>
      <c r="I35" s="282">
        <f t="shared" si="0"/>
        <v>0</v>
      </c>
    </row>
    <row r="36" spans="1:13" ht="15" customHeight="1">
      <c r="A36" s="474" t="s">
        <v>43</v>
      </c>
      <c r="B36" s="475"/>
      <c r="C36" s="475"/>
      <c r="D36" s="475"/>
      <c r="E36" s="475"/>
      <c r="F36" s="475"/>
      <c r="G36" s="391"/>
      <c r="H36" s="391"/>
      <c r="I36" s="282">
        <f t="shared" si="0"/>
        <v>0</v>
      </c>
    </row>
    <row r="37" spans="1:13" ht="15" customHeight="1">
      <c r="A37" s="474" t="s">
        <v>44</v>
      </c>
      <c r="B37" s="475"/>
      <c r="C37" s="475"/>
      <c r="D37" s="475"/>
      <c r="E37" s="475"/>
      <c r="F37" s="475"/>
      <c r="G37" s="391"/>
      <c r="H37" s="391"/>
      <c r="I37" s="282">
        <f t="shared" si="0"/>
        <v>0</v>
      </c>
    </row>
    <row r="38" spans="1:13" ht="15" customHeight="1">
      <c r="A38" s="553" t="s">
        <v>45</v>
      </c>
      <c r="B38" s="554"/>
      <c r="C38" s="554"/>
      <c r="D38" s="554"/>
      <c r="E38" s="554"/>
      <c r="F38" s="555"/>
      <c r="G38" s="391"/>
      <c r="H38" s="391"/>
      <c r="I38" s="282">
        <f t="shared" si="0"/>
        <v>0</v>
      </c>
    </row>
    <row r="39" spans="1:13" ht="15" customHeight="1">
      <c r="A39" s="553" t="s">
        <v>46</v>
      </c>
      <c r="B39" s="554"/>
      <c r="C39" s="554"/>
      <c r="D39" s="554"/>
      <c r="E39" s="554"/>
      <c r="F39" s="555"/>
      <c r="G39" s="391"/>
      <c r="H39" s="391"/>
      <c r="I39" s="282">
        <f t="shared" si="0"/>
        <v>0</v>
      </c>
    </row>
    <row r="40" spans="1:13" ht="15" customHeight="1">
      <c r="A40" s="553" t="s">
        <v>47</v>
      </c>
      <c r="B40" s="554"/>
      <c r="C40" s="554"/>
      <c r="D40" s="554"/>
      <c r="E40" s="554"/>
      <c r="F40" s="555"/>
      <c r="G40" s="391"/>
      <c r="H40" s="391"/>
      <c r="I40" s="282">
        <f t="shared" si="0"/>
        <v>0</v>
      </c>
    </row>
    <row r="41" spans="1:13" ht="15" customHeight="1">
      <c r="A41" s="553" t="s">
        <v>48</v>
      </c>
      <c r="B41" s="554"/>
      <c r="C41" s="554"/>
      <c r="D41" s="554"/>
      <c r="E41" s="554"/>
      <c r="F41" s="555"/>
      <c r="G41" s="391"/>
      <c r="H41" s="391"/>
      <c r="I41" s="282">
        <f t="shared" si="0"/>
        <v>0</v>
      </c>
    </row>
    <row r="42" spans="1:13" ht="15" customHeight="1">
      <c r="A42" s="553" t="s">
        <v>306</v>
      </c>
      <c r="B42" s="554"/>
      <c r="C42" s="554"/>
      <c r="D42" s="554"/>
      <c r="E42" s="554"/>
      <c r="F42" s="555"/>
      <c r="G42" s="166"/>
      <c r="H42" s="166"/>
      <c r="I42" s="282">
        <f t="shared" si="0"/>
        <v>0</v>
      </c>
    </row>
    <row r="43" spans="1:13" ht="15" customHeight="1" thickBot="1">
      <c r="A43" s="550" t="s">
        <v>29</v>
      </c>
      <c r="B43" s="551"/>
      <c r="C43" s="551"/>
      <c r="D43" s="551"/>
      <c r="E43" s="551"/>
      <c r="F43" s="552"/>
      <c r="G43" s="362">
        <f>+G32+G33+G34+G35+G36+G37+G38+G39+G40+G41+G42</f>
        <v>0</v>
      </c>
      <c r="H43" s="362">
        <f>+H32+H33+H34+H35+H36+H37+H38+H39+H40+H41+H42</f>
        <v>0</v>
      </c>
      <c r="I43" s="363">
        <f>+G43+H43</f>
        <v>0</v>
      </c>
      <c r="K43" s="330" t="str">
        <f>IF(G43-G13=0,"0","errore")</f>
        <v>0</v>
      </c>
      <c r="L43" s="330" t="str">
        <f>IF(H43-SUM(G14:G19)=0,"0","errore")</f>
        <v>0</v>
      </c>
      <c r="M43" s="330" t="str">
        <f>IF(I43-G20=0,"0","errore")</f>
        <v>0</v>
      </c>
    </row>
    <row r="44" spans="1:13" s="124" customFormat="1" ht="15" customHeight="1">
      <c r="A44" s="270"/>
      <c r="B44" s="270"/>
      <c r="C44" s="270"/>
      <c r="D44" s="270"/>
      <c r="E44" s="270"/>
      <c r="F44" s="270"/>
      <c r="G44" s="280"/>
      <c r="H44" s="280"/>
      <c r="I44" s="280"/>
    </row>
    <row r="45" spans="1:13" ht="9" customHeight="1"/>
    <row r="46" spans="1:13" ht="14.4" thickBot="1">
      <c r="A46" s="656" t="s">
        <v>273</v>
      </c>
      <c r="B46" s="656"/>
      <c r="C46" s="656"/>
      <c r="D46" s="656"/>
      <c r="E46" s="656"/>
      <c r="F46" s="656"/>
      <c r="G46" s="656"/>
      <c r="H46" s="222"/>
      <c r="I46" s="222"/>
    </row>
    <row r="47" spans="1:13" ht="51" customHeight="1" thickBot="1">
      <c r="A47" s="617"/>
      <c r="B47" s="618"/>
      <c r="C47" s="618"/>
      <c r="D47" s="618"/>
      <c r="E47" s="618"/>
      <c r="F47" s="618"/>
      <c r="G47" s="618"/>
      <c r="H47" s="618"/>
      <c r="I47" s="619"/>
    </row>
  </sheetData>
  <sheetProtection algorithmName="SHA-512" hashValue="iBdPPY/R4GGCD76z/YjbT247jr9gFhKwxHuZt9BJ0mxqD7sIAYjjYj0BCDRVAncIXcufcmSqLdM5vZ2Oyx+1/w==" saltValue="rqFkg9VtjwaRSVD46fq8HA==" spinCount="100000" sheet="1" objects="1" scenarios="1" selectLockedCells="1"/>
  <mergeCells count="36">
    <mergeCell ref="A1:I1"/>
    <mergeCell ref="K10:M10"/>
    <mergeCell ref="A47:I47"/>
    <mergeCell ref="A4:I4"/>
    <mergeCell ref="G29:G30"/>
    <mergeCell ref="H29:H30"/>
    <mergeCell ref="I29:I30"/>
    <mergeCell ref="A41:F41"/>
    <mergeCell ref="A43:F43"/>
    <mergeCell ref="A46:G46"/>
    <mergeCell ref="A16:F16"/>
    <mergeCell ref="A23:F23"/>
    <mergeCell ref="A24:F24"/>
    <mergeCell ref="A25:F25"/>
    <mergeCell ref="A26:F26"/>
    <mergeCell ref="A17:F17"/>
    <mergeCell ref="A18:F18"/>
    <mergeCell ref="A10:E10"/>
    <mergeCell ref="A13:F13"/>
    <mergeCell ref="A14:F14"/>
    <mergeCell ref="A15:F15"/>
    <mergeCell ref="A12:E12"/>
    <mergeCell ref="A19:F19"/>
    <mergeCell ref="A20:F20"/>
    <mergeCell ref="A31:F31"/>
    <mergeCell ref="A32:F32"/>
    <mergeCell ref="A33:F33"/>
    <mergeCell ref="A22:E22"/>
    <mergeCell ref="A42:F42"/>
    <mergeCell ref="A39:F39"/>
    <mergeCell ref="A40:F40"/>
    <mergeCell ref="A34:F34"/>
    <mergeCell ref="A35:F35"/>
    <mergeCell ref="A36:F36"/>
    <mergeCell ref="A37:F37"/>
    <mergeCell ref="A38:F3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O38"/>
  <sheetViews>
    <sheetView showGridLines="0" workbookViewId="0">
      <selection activeCell="J10" sqref="J10"/>
    </sheetView>
  </sheetViews>
  <sheetFormatPr defaultColWidth="9.109375" defaultRowHeight="13.2"/>
  <cols>
    <col min="1" max="1" width="2.6640625" style="25" customWidth="1"/>
    <col min="2" max="6" width="8.6640625" style="25" customWidth="1"/>
    <col min="7" max="7" width="10.88671875" style="25" customWidth="1"/>
    <col min="8" max="8" width="8.6640625" style="25" customWidth="1"/>
    <col min="9" max="9" width="6" style="25" customWidth="1"/>
    <col min="10" max="11" width="12" style="25" customWidth="1"/>
    <col min="12" max="12" width="8.88671875" style="25" customWidth="1"/>
    <col min="13" max="16384" width="9.109375" style="25"/>
  </cols>
  <sheetData>
    <row r="1" spans="1:15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5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5" ht="21" customHeight="1" thickBot="1">
      <c r="A3" s="24"/>
      <c r="B3" s="24"/>
      <c r="C3" s="24"/>
      <c r="D3" s="24"/>
      <c r="E3" s="24"/>
    </row>
    <row r="4" spans="1:15" s="31" customFormat="1" ht="30.75" customHeight="1" thickBot="1">
      <c r="A4" s="493" t="s">
        <v>154</v>
      </c>
      <c r="B4" s="494"/>
      <c r="C4" s="494"/>
      <c r="D4" s="494"/>
      <c r="E4" s="494"/>
      <c r="F4" s="494"/>
      <c r="G4" s="494"/>
      <c r="H4" s="494"/>
      <c r="I4" s="494"/>
      <c r="J4" s="494"/>
      <c r="K4" s="495"/>
      <c r="L4" s="32"/>
    </row>
    <row r="5" spans="1:15" s="69" customFormat="1" ht="30.75" customHeight="1" thickBot="1">
      <c r="A5" s="117"/>
      <c r="B5" s="66"/>
      <c r="C5" s="66"/>
      <c r="D5" s="66"/>
      <c r="E5" s="66"/>
      <c r="F5" s="66"/>
      <c r="G5" s="66"/>
      <c r="H5" s="66"/>
      <c r="I5" s="66"/>
      <c r="J5" s="67"/>
      <c r="K5" s="67"/>
      <c r="L5" s="84"/>
    </row>
    <row r="6" spans="1:15" s="69" customFormat="1" ht="21.75" customHeight="1" thickBot="1">
      <c r="A6" s="66"/>
      <c r="B6" s="66"/>
      <c r="C6" s="66"/>
      <c r="D6" s="66"/>
      <c r="E6" s="66"/>
      <c r="F6" s="66"/>
      <c r="G6" s="66"/>
      <c r="H6" s="66"/>
      <c r="I6" s="66"/>
      <c r="J6" s="673">
        <v>2019</v>
      </c>
      <c r="K6" s="674"/>
      <c r="L6" s="84"/>
    </row>
    <row r="7" spans="1:15" s="69" customFormat="1" ht="4.5" customHeight="1" thickBot="1">
      <c r="A7" s="66"/>
      <c r="B7" s="66"/>
      <c r="C7" s="66"/>
      <c r="D7" s="66"/>
      <c r="E7" s="66"/>
      <c r="F7" s="66"/>
      <c r="G7" s="66"/>
      <c r="H7" s="66"/>
      <c r="I7" s="66"/>
      <c r="J7" s="85"/>
      <c r="K7" s="85"/>
      <c r="L7" s="84"/>
    </row>
    <row r="8" spans="1:15" s="81" customFormat="1" ht="31.5" customHeight="1" thickBot="1">
      <c r="A8" s="530"/>
      <c r="B8" s="530"/>
      <c r="C8" s="530"/>
      <c r="D8" s="530"/>
      <c r="E8" s="530"/>
      <c r="F8" s="118"/>
      <c r="G8" s="80"/>
      <c r="H8" s="80"/>
      <c r="I8" s="110"/>
      <c r="J8" s="77" t="s">
        <v>87</v>
      </c>
      <c r="K8" s="79" t="s">
        <v>85</v>
      </c>
      <c r="L8" s="119"/>
      <c r="O8" s="221" t="s">
        <v>172</v>
      </c>
    </row>
    <row r="9" spans="1:15" s="81" customFormat="1" ht="14.4" thickBot="1">
      <c r="A9" s="574" t="s">
        <v>175</v>
      </c>
      <c r="B9" s="530"/>
      <c r="C9" s="530"/>
      <c r="D9" s="530"/>
      <c r="E9" s="530"/>
      <c r="F9" s="530"/>
      <c r="G9" s="530"/>
      <c r="H9" s="530"/>
      <c r="I9" s="530"/>
      <c r="J9" s="67"/>
      <c r="K9" s="67"/>
      <c r="L9" s="119"/>
    </row>
    <row r="10" spans="1:15" s="31" customFormat="1" ht="15" customHeight="1">
      <c r="A10" s="580" t="s">
        <v>21</v>
      </c>
      <c r="B10" s="675"/>
      <c r="C10" s="675"/>
      <c r="D10" s="675"/>
      <c r="E10" s="675"/>
      <c r="F10" s="675"/>
      <c r="G10" s="675"/>
      <c r="H10" s="675"/>
      <c r="I10" s="676"/>
      <c r="J10" s="14"/>
      <c r="K10" s="4"/>
      <c r="L10" s="32"/>
    </row>
    <row r="11" spans="1:15" s="31" customFormat="1" ht="15" customHeight="1">
      <c r="A11" s="553" t="s">
        <v>20</v>
      </c>
      <c r="B11" s="663"/>
      <c r="C11" s="663"/>
      <c r="D11" s="663"/>
      <c r="E11" s="663"/>
      <c r="F11" s="663"/>
      <c r="G11" s="663"/>
      <c r="H11" s="663"/>
      <c r="I11" s="664"/>
      <c r="J11" s="15"/>
      <c r="K11" s="201"/>
      <c r="L11" s="32"/>
    </row>
    <row r="12" spans="1:15" s="31" customFormat="1" ht="15" customHeight="1">
      <c r="A12" s="662" t="s">
        <v>22</v>
      </c>
      <c r="B12" s="663"/>
      <c r="C12" s="663"/>
      <c r="D12" s="663"/>
      <c r="E12" s="663"/>
      <c r="F12" s="663"/>
      <c r="G12" s="663"/>
      <c r="H12" s="663"/>
      <c r="I12" s="664"/>
      <c r="J12" s="15"/>
      <c r="K12" s="201"/>
      <c r="L12" s="32"/>
    </row>
    <row r="13" spans="1:15" s="31" customFormat="1" ht="15" customHeight="1">
      <c r="A13" s="662" t="s">
        <v>70</v>
      </c>
      <c r="B13" s="663"/>
      <c r="C13" s="663"/>
      <c r="D13" s="663"/>
      <c r="E13" s="663"/>
      <c r="F13" s="663"/>
      <c r="G13" s="663"/>
      <c r="H13" s="663"/>
      <c r="I13" s="664"/>
      <c r="J13" s="15"/>
      <c r="K13" s="201"/>
      <c r="L13" s="32"/>
    </row>
    <row r="14" spans="1:15" s="31" customFormat="1" ht="15" customHeight="1">
      <c r="A14" s="662" t="s">
        <v>41</v>
      </c>
      <c r="B14" s="663"/>
      <c r="C14" s="663"/>
      <c r="D14" s="663"/>
      <c r="E14" s="663"/>
      <c r="F14" s="663"/>
      <c r="G14" s="663"/>
      <c r="H14" s="663"/>
      <c r="I14" s="664"/>
      <c r="J14" s="15"/>
      <c r="K14" s="201"/>
      <c r="L14" s="32"/>
    </row>
    <row r="15" spans="1:15" s="31" customFormat="1" ht="15" customHeight="1">
      <c r="A15" s="665" t="s">
        <v>179</v>
      </c>
      <c r="B15" s="666"/>
      <c r="C15" s="666"/>
      <c r="D15" s="666"/>
      <c r="E15" s="666"/>
      <c r="F15" s="666"/>
      <c r="G15" s="666"/>
      <c r="H15" s="666"/>
      <c r="I15" s="667"/>
      <c r="J15" s="226"/>
      <c r="K15" s="167"/>
      <c r="L15" s="32"/>
    </row>
    <row r="16" spans="1:15" s="31" customFormat="1" ht="15" customHeight="1" thickBot="1">
      <c r="A16" s="488" t="s">
        <v>90</v>
      </c>
      <c r="B16" s="506"/>
      <c r="C16" s="506"/>
      <c r="D16" s="506"/>
      <c r="E16" s="506"/>
      <c r="F16" s="506"/>
      <c r="G16" s="506"/>
      <c r="H16" s="506"/>
      <c r="I16" s="506"/>
      <c r="J16" s="86">
        <f>+J10+J11+J12+J13+J14+J15</f>
        <v>0</v>
      </c>
      <c r="K16" s="87">
        <f>+K10+K11+K12+K13+K14+K15</f>
        <v>0</v>
      </c>
      <c r="L16" s="32"/>
      <c r="M16" s="193"/>
      <c r="N16" s="193"/>
      <c r="O16" s="193" t="str">
        <f>IF('3. Info patrimoniali V.M. '!M16-'7. IMM'!K16=0,"0","errore")</f>
        <v>0</v>
      </c>
    </row>
    <row r="17" spans="1:12" s="31" customFormat="1" ht="7.5" customHeight="1" thickBot="1">
      <c r="A17" s="215"/>
      <c r="B17" s="95"/>
      <c r="C17" s="95"/>
      <c r="D17" s="95"/>
      <c r="E17" s="95"/>
      <c r="F17" s="95"/>
      <c r="G17" s="122"/>
      <c r="H17" s="122"/>
      <c r="I17" s="122"/>
      <c r="J17" s="120"/>
      <c r="K17" s="113"/>
      <c r="L17" s="32"/>
    </row>
    <row r="18" spans="1:12" s="31" customFormat="1" ht="15" customHeight="1" thickBot="1">
      <c r="A18" s="670" t="s">
        <v>123</v>
      </c>
      <c r="B18" s="671"/>
      <c r="C18" s="671"/>
      <c r="D18" s="671"/>
      <c r="E18" s="671"/>
      <c r="F18" s="671"/>
      <c r="G18" s="671"/>
      <c r="H18" s="671"/>
      <c r="I18" s="672"/>
      <c r="J18" s="141"/>
      <c r="K18" s="113"/>
      <c r="L18" s="32"/>
    </row>
    <row r="20" spans="1:12" ht="10.5" customHeight="1"/>
    <row r="21" spans="1:12" ht="15.75" customHeight="1" thickBot="1">
      <c r="A21" s="657" t="s">
        <v>236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8"/>
    </row>
    <row r="22" spans="1:12" ht="60.75" customHeight="1" thickBot="1">
      <c r="A22" s="659"/>
      <c r="B22" s="660"/>
      <c r="C22" s="660"/>
      <c r="D22" s="660"/>
      <c r="E22" s="660"/>
      <c r="F22" s="660"/>
      <c r="G22" s="660"/>
      <c r="H22" s="660"/>
      <c r="I22" s="660"/>
      <c r="J22" s="660"/>
      <c r="K22" s="661"/>
    </row>
    <row r="23" spans="1:12" ht="21" customHeight="1" thickBot="1"/>
    <row r="24" spans="1:12" ht="21.75" customHeight="1" thickBot="1">
      <c r="J24" s="284">
        <v>2019</v>
      </c>
    </row>
    <row r="25" spans="1:12" ht="5.25" customHeight="1" thickBot="1"/>
    <row r="26" spans="1:12" ht="29.25" customHeight="1" thickBot="1">
      <c r="J26" s="107" t="s">
        <v>85</v>
      </c>
    </row>
    <row r="27" spans="1:12" ht="15" customHeight="1" thickBot="1">
      <c r="A27" s="622" t="s">
        <v>31</v>
      </c>
      <c r="B27" s="622"/>
      <c r="C27" s="622"/>
      <c r="D27" s="622"/>
      <c r="E27" s="622"/>
      <c r="F27" s="622"/>
    </row>
    <row r="28" spans="1:12" ht="15" customHeight="1">
      <c r="A28" s="503" t="s">
        <v>176</v>
      </c>
      <c r="B28" s="504"/>
      <c r="C28" s="504"/>
      <c r="D28" s="504"/>
      <c r="E28" s="504"/>
      <c r="F28" s="504"/>
      <c r="G28" s="504"/>
      <c r="H28" s="504"/>
      <c r="I28" s="504"/>
      <c r="J28" s="211"/>
    </row>
    <row r="29" spans="1:12" ht="15" customHeight="1">
      <c r="A29" s="668" t="s">
        <v>161</v>
      </c>
      <c r="B29" s="669"/>
      <c r="C29" s="669"/>
      <c r="D29" s="669"/>
      <c r="E29" s="669"/>
      <c r="F29" s="669"/>
      <c r="G29" s="669"/>
      <c r="H29" s="669"/>
      <c r="I29" s="669"/>
      <c r="J29" s="277"/>
    </row>
    <row r="30" spans="1:12" ht="15" customHeight="1">
      <c r="A30" s="474" t="s">
        <v>177</v>
      </c>
      <c r="B30" s="475"/>
      <c r="C30" s="475"/>
      <c r="D30" s="475"/>
      <c r="E30" s="475"/>
      <c r="F30" s="475"/>
      <c r="G30" s="475"/>
      <c r="H30" s="475"/>
      <c r="I30" s="475"/>
      <c r="J30" s="212"/>
    </row>
    <row r="31" spans="1:12" ht="15" customHeight="1">
      <c r="A31" s="668" t="s">
        <v>162</v>
      </c>
      <c r="B31" s="669"/>
      <c r="C31" s="669"/>
      <c r="D31" s="669"/>
      <c r="E31" s="669"/>
      <c r="F31" s="669"/>
      <c r="G31" s="669"/>
      <c r="H31" s="669"/>
      <c r="I31" s="669"/>
      <c r="J31" s="277"/>
    </row>
    <row r="32" spans="1:12">
      <c r="A32" s="474" t="s">
        <v>178</v>
      </c>
      <c r="B32" s="475"/>
      <c r="C32" s="475"/>
      <c r="D32" s="475"/>
      <c r="E32" s="475"/>
      <c r="F32" s="475"/>
      <c r="G32" s="475"/>
      <c r="H32" s="475"/>
      <c r="I32" s="475"/>
      <c r="J32" s="212"/>
    </row>
    <row r="33" spans="1:15">
      <c r="A33" s="474" t="s">
        <v>168</v>
      </c>
      <c r="B33" s="475"/>
      <c r="C33" s="475"/>
      <c r="D33" s="475"/>
      <c r="E33" s="475"/>
      <c r="F33" s="475"/>
      <c r="G33" s="475"/>
      <c r="H33" s="475"/>
      <c r="I33" s="475"/>
      <c r="J33" s="213"/>
    </row>
    <row r="34" spans="1:15" ht="14.25" customHeight="1" thickBot="1">
      <c r="A34" s="488" t="s">
        <v>90</v>
      </c>
      <c r="B34" s="489"/>
      <c r="C34" s="489"/>
      <c r="D34" s="489"/>
      <c r="E34" s="489"/>
      <c r="F34" s="489"/>
      <c r="G34" s="489"/>
      <c r="H34" s="489"/>
      <c r="I34" s="489"/>
      <c r="J34" s="214">
        <f>J28+J30+J32+J33</f>
        <v>0</v>
      </c>
      <c r="O34" s="194" t="str">
        <f>IF(J34-K16=0,"0","errore")</f>
        <v>0</v>
      </c>
    </row>
    <row r="35" spans="1:15" ht="14.25" customHeight="1">
      <c r="A35" s="215"/>
      <c r="B35" s="215"/>
      <c r="C35" s="215"/>
      <c r="D35" s="215"/>
      <c r="E35" s="215"/>
      <c r="F35" s="215"/>
      <c r="G35" s="215"/>
      <c r="O35" s="194"/>
    </row>
    <row r="36" spans="1:15" ht="10.5" customHeight="1">
      <c r="A36" s="215"/>
      <c r="B36" s="215"/>
      <c r="C36" s="215"/>
      <c r="D36" s="215"/>
      <c r="E36" s="215"/>
      <c r="F36" s="215"/>
      <c r="G36" s="215"/>
      <c r="O36" s="194"/>
    </row>
    <row r="37" spans="1:15" ht="15.75" customHeight="1" thickBot="1">
      <c r="A37" s="657" t="s">
        <v>274</v>
      </c>
      <c r="B37" s="657"/>
      <c r="C37" s="657"/>
      <c r="D37" s="657"/>
      <c r="E37" s="657"/>
      <c r="F37" s="657"/>
      <c r="G37" s="657"/>
      <c r="H37" s="657"/>
      <c r="I37" s="657"/>
      <c r="J37" s="657"/>
      <c r="K37" s="658"/>
    </row>
    <row r="38" spans="1:15" ht="101.25" customHeight="1" thickBot="1">
      <c r="A38" s="659"/>
      <c r="B38" s="660"/>
      <c r="C38" s="660"/>
      <c r="D38" s="660"/>
      <c r="E38" s="660"/>
      <c r="F38" s="660"/>
      <c r="G38" s="660"/>
      <c r="H38" s="660"/>
      <c r="I38" s="660"/>
      <c r="J38" s="660"/>
      <c r="K38" s="661"/>
    </row>
  </sheetData>
  <sheetProtection algorithmName="SHA-512" hashValue="CxByO/jy0C5gbMwVVIMWyfF5OzWWVhvFMmDbsAAIeFmDg2DN8qAWCcqYpLF8k/jecy6knzN3Va/gNnOZnKMH9g==" saltValue="ddYiC00sGWuha3UPX1v0EQ==" spinCount="100000" sheet="1" objects="1" scenarios="1" selectLockedCells="1"/>
  <mergeCells count="25">
    <mergeCell ref="A10:I10"/>
    <mergeCell ref="A11:I11"/>
    <mergeCell ref="A12:I12"/>
    <mergeCell ref="A22:K22"/>
    <mergeCell ref="A28:I28"/>
    <mergeCell ref="A1:K1"/>
    <mergeCell ref="A8:E8"/>
    <mergeCell ref="J6:K6"/>
    <mergeCell ref="A4:K4"/>
    <mergeCell ref="A9:I9"/>
    <mergeCell ref="A37:K37"/>
    <mergeCell ref="A38:K38"/>
    <mergeCell ref="A13:I13"/>
    <mergeCell ref="A15:I15"/>
    <mergeCell ref="A31:I31"/>
    <mergeCell ref="A32:I32"/>
    <mergeCell ref="A33:I33"/>
    <mergeCell ref="A29:I29"/>
    <mergeCell ref="A30:I30"/>
    <mergeCell ref="A21:K21"/>
    <mergeCell ref="A34:I34"/>
    <mergeCell ref="A27:F27"/>
    <mergeCell ref="A14:I14"/>
    <mergeCell ref="A16:I16"/>
    <mergeCell ref="A18:I1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L28"/>
  <sheetViews>
    <sheetView showGridLines="0" workbookViewId="0">
      <selection activeCell="A8" sqref="A8:C8"/>
    </sheetView>
  </sheetViews>
  <sheetFormatPr defaultColWidth="9.109375" defaultRowHeight="13.2"/>
  <cols>
    <col min="1" max="1" width="2.6640625" style="62" customWidth="1"/>
    <col min="2" max="2" width="8.6640625" style="62" customWidth="1"/>
    <col min="3" max="3" width="48.109375" style="62" customWidth="1"/>
    <col min="4" max="8" width="15.44140625" style="62" customWidth="1"/>
    <col min="9" max="10" width="12" style="62" customWidth="1"/>
    <col min="11" max="11" width="8.88671875" style="62" customWidth="1"/>
    <col min="12" max="16384" width="9.109375" style="62"/>
  </cols>
  <sheetData>
    <row r="1" spans="1:12" s="23" customFormat="1" ht="17.399999999999999">
      <c r="A1" s="448" t="s">
        <v>64</v>
      </c>
      <c r="B1" s="448"/>
      <c r="C1" s="448"/>
      <c r="D1" s="448"/>
      <c r="E1" s="448"/>
      <c r="F1" s="448"/>
      <c r="G1" s="448"/>
      <c r="H1" s="448"/>
      <c r="I1" s="346"/>
      <c r="J1" s="346"/>
    </row>
    <row r="2" spans="1:12" s="23" customFormat="1" ht="21" customHeight="1">
      <c r="A2" s="347"/>
      <c r="B2" s="347"/>
      <c r="C2" s="347"/>
      <c r="D2" s="347"/>
      <c r="E2" s="347"/>
      <c r="F2" s="347"/>
      <c r="G2" s="347"/>
      <c r="H2" s="347"/>
      <c r="I2" s="347"/>
      <c r="J2" s="346"/>
      <c r="K2" s="346"/>
      <c r="L2" s="346"/>
    </row>
    <row r="3" spans="1:12" ht="21" customHeight="1" thickBot="1">
      <c r="A3" s="24"/>
      <c r="B3" s="24"/>
      <c r="C3" s="24"/>
      <c r="D3" s="24"/>
      <c r="E3" s="24"/>
    </row>
    <row r="4" spans="1:12" s="247" customFormat="1" ht="30.75" customHeight="1" thickBot="1">
      <c r="A4" s="493" t="s">
        <v>275</v>
      </c>
      <c r="B4" s="494"/>
      <c r="C4" s="494"/>
      <c r="D4" s="494"/>
      <c r="E4" s="494"/>
      <c r="F4" s="494"/>
      <c r="G4" s="686"/>
      <c r="H4" s="687"/>
      <c r="I4" s="172"/>
    </row>
    <row r="5" spans="1:12" ht="30.75" customHeight="1" thickBot="1"/>
    <row r="6" spans="1:12" ht="24" customHeight="1">
      <c r="A6" s="688" t="s">
        <v>209</v>
      </c>
      <c r="B6" s="689"/>
      <c r="C6" s="690"/>
      <c r="D6" s="641">
        <v>2019</v>
      </c>
      <c r="E6" s="694"/>
      <c r="F6" s="694"/>
      <c r="G6" s="694"/>
      <c r="H6" s="695"/>
    </row>
    <row r="7" spans="1:12" ht="89.25" customHeight="1">
      <c r="A7" s="691"/>
      <c r="B7" s="692"/>
      <c r="C7" s="693"/>
      <c r="D7" s="21" t="s">
        <v>19</v>
      </c>
      <c r="E7" s="17" t="s">
        <v>72</v>
      </c>
      <c r="F7" s="22" t="s">
        <v>71</v>
      </c>
      <c r="G7" s="17" t="s">
        <v>210</v>
      </c>
      <c r="H7" s="18" t="s">
        <v>304</v>
      </c>
    </row>
    <row r="8" spans="1:12" ht="15" customHeight="1">
      <c r="A8" s="683"/>
      <c r="B8" s="684"/>
      <c r="C8" s="685"/>
      <c r="D8" s="152"/>
      <c r="E8" s="3"/>
      <c r="F8" s="3"/>
      <c r="G8" s="391"/>
      <c r="H8" s="394"/>
    </row>
    <row r="9" spans="1:12" ht="15" customHeight="1">
      <c r="A9" s="683"/>
      <c r="B9" s="684"/>
      <c r="C9" s="685"/>
      <c r="D9" s="152"/>
      <c r="E9" s="3"/>
      <c r="F9" s="3"/>
      <c r="G9" s="391"/>
      <c r="H9" s="394"/>
    </row>
    <row r="10" spans="1:12" ht="15" customHeight="1">
      <c r="A10" s="683"/>
      <c r="B10" s="684"/>
      <c r="C10" s="685"/>
      <c r="D10" s="152"/>
      <c r="E10" s="3"/>
      <c r="F10" s="3"/>
      <c r="G10" s="391"/>
      <c r="H10" s="394"/>
    </row>
    <row r="11" spans="1:12" ht="15" customHeight="1">
      <c r="A11" s="683"/>
      <c r="B11" s="684"/>
      <c r="C11" s="685"/>
      <c r="D11" s="152"/>
      <c r="E11" s="3"/>
      <c r="F11" s="3"/>
      <c r="G11" s="391"/>
      <c r="H11" s="394"/>
    </row>
    <row r="12" spans="1:12" ht="15" customHeight="1">
      <c r="A12" s="683"/>
      <c r="B12" s="684"/>
      <c r="C12" s="685"/>
      <c r="D12" s="152"/>
      <c r="E12" s="3"/>
      <c r="F12" s="3"/>
      <c r="G12" s="391"/>
      <c r="H12" s="394"/>
    </row>
    <row r="13" spans="1:12" ht="15" customHeight="1">
      <c r="A13" s="683"/>
      <c r="B13" s="684"/>
      <c r="C13" s="685"/>
      <c r="D13" s="152"/>
      <c r="E13" s="3"/>
      <c r="F13" s="3"/>
      <c r="G13" s="391"/>
      <c r="H13" s="394"/>
    </row>
    <row r="14" spans="1:12" ht="15" customHeight="1">
      <c r="A14" s="683"/>
      <c r="B14" s="684"/>
      <c r="C14" s="685"/>
      <c r="D14" s="152"/>
      <c r="E14" s="3"/>
      <c r="F14" s="3"/>
      <c r="G14" s="391"/>
      <c r="H14" s="394"/>
    </row>
    <row r="15" spans="1:12" ht="15" customHeight="1">
      <c r="A15" s="683"/>
      <c r="B15" s="684"/>
      <c r="C15" s="685"/>
      <c r="D15" s="152"/>
      <c r="E15" s="3"/>
      <c r="F15" s="3"/>
      <c r="G15" s="391"/>
      <c r="H15" s="394"/>
    </row>
    <row r="16" spans="1:12" ht="15" customHeight="1">
      <c r="A16" s="683"/>
      <c r="B16" s="684"/>
      <c r="C16" s="685"/>
      <c r="D16" s="152"/>
      <c r="E16" s="3"/>
      <c r="F16" s="3"/>
      <c r="G16" s="391"/>
      <c r="H16" s="394"/>
    </row>
    <row r="17" spans="1:11" ht="15" customHeight="1">
      <c r="A17" s="683"/>
      <c r="B17" s="684"/>
      <c r="C17" s="685"/>
      <c r="D17" s="152"/>
      <c r="E17" s="3"/>
      <c r="F17" s="3"/>
      <c r="G17" s="391"/>
      <c r="H17" s="394"/>
    </row>
    <row r="18" spans="1:11" ht="15" customHeight="1">
      <c r="A18" s="683"/>
      <c r="B18" s="684"/>
      <c r="C18" s="685"/>
      <c r="D18" s="152"/>
      <c r="E18" s="3"/>
      <c r="F18" s="3"/>
      <c r="G18" s="391"/>
      <c r="H18" s="394"/>
    </row>
    <row r="19" spans="1:11" ht="15" customHeight="1">
      <c r="A19" s="683"/>
      <c r="B19" s="684"/>
      <c r="C19" s="685"/>
      <c r="D19" s="152"/>
      <c r="E19" s="3"/>
      <c r="F19" s="3"/>
      <c r="G19" s="391"/>
      <c r="H19" s="394"/>
    </row>
    <row r="20" spans="1:11" ht="15" customHeight="1">
      <c r="A20" s="683"/>
      <c r="B20" s="684"/>
      <c r="C20" s="685"/>
      <c r="D20" s="152"/>
      <c r="E20" s="3"/>
      <c r="F20" s="3"/>
      <c r="G20" s="391"/>
      <c r="H20" s="394"/>
      <c r="J20" s="655" t="s">
        <v>172</v>
      </c>
      <c r="K20" s="655"/>
    </row>
    <row r="21" spans="1:11" ht="15" customHeight="1">
      <c r="A21" s="683"/>
      <c r="B21" s="684"/>
      <c r="C21" s="685"/>
      <c r="D21" s="152"/>
      <c r="E21" s="3"/>
      <c r="F21" s="3"/>
      <c r="G21" s="391"/>
      <c r="H21" s="394"/>
    </row>
    <row r="22" spans="1:11" ht="15" customHeight="1">
      <c r="A22" s="678"/>
      <c r="B22" s="679"/>
      <c r="C22" s="680"/>
      <c r="D22" s="349"/>
      <c r="E22" s="162"/>
      <c r="F22" s="163"/>
      <c r="G22" s="166"/>
      <c r="H22" s="350"/>
    </row>
    <row r="23" spans="1:11" ht="15" customHeight="1" thickBot="1">
      <c r="A23" s="644" t="s">
        <v>27</v>
      </c>
      <c r="B23" s="681"/>
      <c r="C23" s="681"/>
      <c r="D23" s="682"/>
      <c r="E23" s="164">
        <f>SUM(E8:E22)</f>
        <v>0</v>
      </c>
      <c r="F23" s="164">
        <f>SUM(F8:F22)</f>
        <v>0</v>
      </c>
      <c r="G23" s="164">
        <f>SUM(G8:G22)</f>
        <v>0</v>
      </c>
      <c r="H23" s="227">
        <f>SUM(H8:H22)</f>
        <v>0</v>
      </c>
      <c r="J23" s="348" t="str">
        <f>IF('2. Info patrimoniali V.C.'!M17-'8. PIM'!E23=0,"0","errore")</f>
        <v>0</v>
      </c>
      <c r="K23" s="348" t="str">
        <f>IF('3. Info patrimoniali V.M. '!M17-'8. PIM'!F23=0,"0","errore")</f>
        <v>0</v>
      </c>
    </row>
    <row r="24" spans="1:11">
      <c r="A24" s="115"/>
    </row>
    <row r="25" spans="1:11">
      <c r="A25" s="112"/>
    </row>
    <row r="27" spans="1:11" ht="14.4" thickBot="1">
      <c r="A27" s="677" t="s">
        <v>319</v>
      </c>
      <c r="B27" s="677"/>
      <c r="C27" s="677"/>
      <c r="D27" s="677"/>
      <c r="E27" s="677"/>
      <c r="F27" s="677"/>
      <c r="G27" s="677"/>
      <c r="H27" s="677"/>
    </row>
    <row r="28" spans="1:11" ht="66.75" customHeight="1" thickBot="1">
      <c r="A28" s="617"/>
      <c r="B28" s="618"/>
      <c r="C28" s="618"/>
      <c r="D28" s="618"/>
      <c r="E28" s="618"/>
      <c r="F28" s="618"/>
      <c r="G28" s="618"/>
      <c r="H28" s="619"/>
    </row>
  </sheetData>
  <sheetProtection algorithmName="SHA-512" hashValue="SavrXxMF2XVstaFOt2vr9quU1rpsPNrP8hOlA3/YMSLHoBpULCVwjRFjwea4O24IosIdON6bH3gl+385XSl11Q==" saltValue="m6l4nH9exUDzvCOFgifPdQ==" spinCount="100000" sheet="1" objects="1" scenarios="1" selectLockedCells="1"/>
  <mergeCells count="23">
    <mergeCell ref="A15:C15"/>
    <mergeCell ref="A1:H1"/>
    <mergeCell ref="A4:H4"/>
    <mergeCell ref="A6:C7"/>
    <mergeCell ref="D6:H6"/>
    <mergeCell ref="A8:C8"/>
    <mergeCell ref="A9:C9"/>
    <mergeCell ref="A10:C10"/>
    <mergeCell ref="A11:C11"/>
    <mergeCell ref="A12:C12"/>
    <mergeCell ref="A13:C13"/>
    <mergeCell ref="A14:C14"/>
    <mergeCell ref="A16:C16"/>
    <mergeCell ref="A17:C17"/>
    <mergeCell ref="A18:C18"/>
    <mergeCell ref="A19:C19"/>
    <mergeCell ref="A20:C20"/>
    <mergeCell ref="J20:K20"/>
    <mergeCell ref="A28:H28"/>
    <mergeCell ref="A27:H27"/>
    <mergeCell ref="A22:C22"/>
    <mergeCell ref="A23:D23"/>
    <mergeCell ref="A21:C2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21</vt:i4>
      </vt:variant>
    </vt:vector>
  </HeadingPairs>
  <TitlesOfParts>
    <vt:vector size="42" baseType="lpstr">
      <vt:lpstr>Frontespizio</vt:lpstr>
      <vt:lpstr>1. Generali</vt:lpstr>
      <vt:lpstr>2. Info patrimoniali V.C.</vt:lpstr>
      <vt:lpstr>3. Info patrimoniali V.M. </vt:lpstr>
      <vt:lpstr>4. TDE</vt:lpstr>
      <vt:lpstr>5. OST</vt:lpstr>
      <vt:lpstr>6. TCA</vt:lpstr>
      <vt:lpstr>7. IMM</vt:lpstr>
      <vt:lpstr>8. PIM</vt:lpstr>
      <vt:lpstr>9. OICR</vt:lpstr>
      <vt:lpstr>10. OICVM#TDE</vt:lpstr>
      <vt:lpstr>11. OICVM#TCA</vt:lpstr>
      <vt:lpstr>12. Altri OICR</vt:lpstr>
      <vt:lpstr>13. F. IMM</vt:lpstr>
      <vt:lpstr>14. Altre Attività e Passività</vt:lpstr>
      <vt:lpstr>15. DERIVATI</vt:lpstr>
      <vt:lpstr>16. Gestori e Depositari</vt:lpstr>
      <vt:lpstr>17. Acquisti e vendite</vt:lpstr>
      <vt:lpstr>18. Redditività gest immob</vt:lpstr>
      <vt:lpstr>19. Redditività gest mobiliare</vt:lpstr>
      <vt:lpstr>20. Redditività prospettica</vt:lpstr>
      <vt:lpstr>'1. Generali'!Area_stampa</vt:lpstr>
      <vt:lpstr>'10. OICVM#TDE'!Area_stampa</vt:lpstr>
      <vt:lpstr>'11. OICVM#TCA'!Area_stampa</vt:lpstr>
      <vt:lpstr>'12. Altri OICR'!Area_stampa</vt:lpstr>
      <vt:lpstr>'13. F. IMM'!Area_stampa</vt:lpstr>
      <vt:lpstr>'14. Altre Attività e Passività'!Area_stampa</vt:lpstr>
      <vt:lpstr>'15. DERIVATI'!Area_stampa</vt:lpstr>
      <vt:lpstr>'16. Gestori e Depositari'!Area_stampa</vt:lpstr>
      <vt:lpstr>'17. Acquisti e vendite'!Area_stampa</vt:lpstr>
      <vt:lpstr>'18. Redditività gest immob'!Area_stampa</vt:lpstr>
      <vt:lpstr>'19. Redditività gest mobiliare'!Area_stampa</vt:lpstr>
      <vt:lpstr>'2. Info patrimoniali V.C.'!Area_stampa</vt:lpstr>
      <vt:lpstr>'20. Redditività prospettica'!Area_stampa</vt:lpstr>
      <vt:lpstr>'3. Info patrimoniali V.M. '!Area_stampa</vt:lpstr>
      <vt:lpstr>'4. TDE'!Area_stampa</vt:lpstr>
      <vt:lpstr>'5. OST'!Area_stampa</vt:lpstr>
      <vt:lpstr>'6. TCA'!Area_stampa</vt:lpstr>
      <vt:lpstr>'7. IMM'!Area_stampa</vt:lpstr>
      <vt:lpstr>'8. PIM'!Area_stampa</vt:lpstr>
      <vt:lpstr>'9. OICR'!Area_stampa</vt:lpstr>
      <vt:lpstr>Frontespizio!Area_stampa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2018-12-20T08:07:05Z</cp:lastPrinted>
  <dcterms:created xsi:type="dcterms:W3CDTF">1999-09-06T11:32:50Z</dcterms:created>
  <dcterms:modified xsi:type="dcterms:W3CDTF">2020-01-14T16:07:02Z</dcterms:modified>
</cp:coreProperties>
</file>